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C:\Users\kgilmore\Dropbox\00 NBUSA\00 Planning Tools\"/>
    </mc:Choice>
  </mc:AlternateContent>
  <xr:revisionPtr revIDLastSave="0" documentId="8_{6C734983-C3B3-4257-81A7-481F290B5E49}" xr6:coauthVersionLast="36" xr6:coauthVersionMax="36" xr10:uidLastSave="{00000000-0000-0000-0000-000000000000}"/>
  <workbookProtection workbookAlgorithmName="SHA-512" workbookHashValue="9oiAB7DkMckAEZNZpGkd5qQP0iF58pVOi1HYnjgDjt+io9OU2N6XiTnZnPPxju5+oYuMdMUPhbMkhh8C1xd80g==" workbookSaltValue="TIoHilGvBQBVkQJ+jXioAw==" workbookSpinCount="100000" lockStructure="1"/>
  <bookViews>
    <workbookView xWindow="-108" yWindow="-108" windowWidth="24264" windowHeight="13020" xr2:uid="{FA707CDD-37B9-4117-AD04-C572BE80E540}"/>
  </bookViews>
  <sheets>
    <sheet name="Local Minister Worksheet" sheetId="1" r:id="rId1"/>
    <sheet name="Proof - FV of Annual Contribs" sheetId="6" r:id="rId2"/>
    <sheet name="Proof - FV of Bal" sheetId="4" r:id="rId3"/>
    <sheet name="Proof - Distrib Rate %" sheetId="5" r:id="rId4"/>
    <sheet name="Lists" sheetId="2" state="hidden" r:id="rId5"/>
  </sheets>
  <definedNames>
    <definedName name="_xlnm._FilterDatabase" localSheetId="4" hidden="1">Lists!$G$5:$H$63</definedName>
    <definedName name="_xlnm.Print_Area" localSheetId="0">'Local Minister Worksheet'!$A$1:$E$40</definedName>
    <definedName name="_xlnm.Print_Area" localSheetId="3">'Proof - Distrib Rate %'!$A$1:$I$351</definedName>
    <definedName name="_xlnm.Print_Area" localSheetId="1">'Proof - FV of Annual Contribs'!$A$1:$H$392</definedName>
    <definedName name="_xlnm.Print_Area" localSheetId="2">'Proof - FV of Bal'!$A$1:$H$401</definedName>
    <definedName name="_xlnm.Print_Titles" localSheetId="3">'Proof - Distrib Rate %'!$10:$10</definedName>
    <definedName name="_xlnm.Print_Titles" localSheetId="1">'Proof - FV of Annual Contribs'!$6:$6</definedName>
    <definedName name="_xlnm.Print_Titles" localSheetId="2">'Proof - FV of Bal'!$6:$6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C29" i="1" l="1"/>
  <c r="C37" i="1"/>
  <c r="C36" i="1"/>
  <c r="O3" i="2" l="1"/>
  <c r="H9" i="5"/>
  <c r="O4" i="2"/>
  <c r="N4" i="2"/>
  <c r="N6" i="2" s="1"/>
  <c r="N7" i="2" s="1"/>
  <c r="N8" i="2" s="1"/>
  <c r="N9" i="2" s="1"/>
  <c r="N10" i="2" s="1"/>
  <c r="N11" i="2" s="1"/>
  <c r="N12" i="2" s="1"/>
  <c r="N13" i="2" s="1"/>
  <c r="N14" i="2" s="1"/>
  <c r="N15" i="2" s="1"/>
  <c r="N16" i="2" s="1"/>
  <c r="N17" i="2" s="1"/>
  <c r="N18" i="2" s="1"/>
  <c r="N19" i="2" s="1"/>
  <c r="N20" i="2" s="1"/>
  <c r="N21" i="2" s="1"/>
  <c r="N22" i="2" s="1"/>
  <c r="N23" i="2" s="1"/>
  <c r="N24" i="2" s="1"/>
  <c r="N25" i="2" s="1"/>
  <c r="N26" i="2" s="1"/>
  <c r="N27" i="2" s="1"/>
  <c r="N28" i="2" s="1"/>
  <c r="N29" i="2" s="1"/>
  <c r="N30" i="2" s="1"/>
  <c r="N31" i="2" s="1"/>
  <c r="N32" i="2" s="1"/>
  <c r="N33" i="2" s="1"/>
  <c r="N34" i="2" s="1"/>
  <c r="N35" i="2" s="1"/>
  <c r="N36" i="2" s="1"/>
  <c r="N37" i="2" s="1"/>
  <c r="N38" i="2" s="1"/>
  <c r="N39" i="2" s="1"/>
  <c r="N40" i="2" s="1"/>
  <c r="N41" i="2" s="1"/>
  <c r="N42" i="2" s="1"/>
  <c r="N43" i="2" s="1"/>
  <c r="N44" i="2" s="1"/>
  <c r="N45" i="2" s="1"/>
  <c r="N46" i="2" s="1"/>
  <c r="N47" i="2" s="1"/>
  <c r="N48" i="2" s="1"/>
  <c r="N49" i="2" s="1"/>
  <c r="N50" i="2" s="1"/>
  <c r="N51" i="2" s="1"/>
  <c r="N52" i="2" s="1"/>
  <c r="N53" i="2" s="1"/>
  <c r="N54" i="2" s="1"/>
  <c r="N55" i="2" s="1"/>
  <c r="N56" i="2" s="1"/>
  <c r="N57" i="2" s="1"/>
  <c r="N58" i="2" s="1"/>
  <c r="N59" i="2" s="1"/>
  <c r="N60" i="2" s="1"/>
  <c r="N61" i="2" s="1"/>
  <c r="N62" i="2" s="1"/>
  <c r="N63" i="2" s="1"/>
  <c r="N64" i="2" s="1"/>
  <c r="N65" i="2" s="1"/>
  <c r="N66" i="2" s="1"/>
  <c r="N67" i="2" s="1"/>
  <c r="N68" i="2" s="1"/>
  <c r="N69" i="2" s="1"/>
  <c r="N70" i="2" s="1"/>
  <c r="N71" i="2" s="1"/>
  <c r="N72" i="2" s="1"/>
  <c r="N73" i="2" s="1"/>
  <c r="N74" i="2" s="1"/>
  <c r="N75" i="2" s="1"/>
  <c r="N76" i="2" s="1"/>
  <c r="N77" i="2" s="1"/>
  <c r="N78" i="2" s="1"/>
  <c r="N79" i="2" s="1"/>
  <c r="N80" i="2" s="1"/>
  <c r="N81" i="2" s="1"/>
  <c r="N82" i="2" s="1"/>
  <c r="N83" i="2" s="1"/>
  <c r="N84" i="2" s="1"/>
  <c r="N85" i="2" s="1"/>
  <c r="N86" i="2" s="1"/>
  <c r="N87" i="2" s="1"/>
  <c r="N88" i="2" s="1"/>
  <c r="N89" i="2" s="1"/>
  <c r="N90" i="2" s="1"/>
  <c r="N91" i="2" s="1"/>
  <c r="N92" i="2" s="1"/>
  <c r="N93" i="2" s="1"/>
  <c r="N94" i="2" s="1"/>
  <c r="N95" i="2" s="1"/>
  <c r="N96" i="2" s="1"/>
  <c r="N97" i="2" s="1"/>
  <c r="N98" i="2" s="1"/>
  <c r="N99" i="2" s="1"/>
  <c r="N100" i="2" s="1"/>
  <c r="N101" i="2" s="1"/>
  <c r="N102" i="2" s="1"/>
  <c r="N103" i="2" s="1"/>
  <c r="N104" i="2" s="1"/>
  <c r="N105" i="2" s="1"/>
  <c r="N106" i="2" s="1"/>
  <c r="N107" i="2" s="1"/>
  <c r="N108" i="2" s="1"/>
  <c r="N109" i="2" s="1"/>
  <c r="N110" i="2" s="1"/>
  <c r="N111" i="2" s="1"/>
  <c r="N112" i="2" s="1"/>
  <c r="N113" i="2" s="1"/>
  <c r="N114" i="2" s="1"/>
  <c r="N115" i="2" s="1"/>
  <c r="N116" i="2" s="1"/>
  <c r="N117" i="2" s="1"/>
  <c r="N118" i="2" s="1"/>
  <c r="N119" i="2" s="1"/>
  <c r="N120" i="2" s="1"/>
  <c r="N121" i="2" s="1"/>
  <c r="N122" i="2" s="1"/>
  <c r="N123" i="2" s="1"/>
  <c r="N124" i="2" s="1"/>
  <c r="N125" i="2" s="1"/>
  <c r="N126" i="2" s="1"/>
  <c r="N127" i="2" s="1"/>
  <c r="N128" i="2" s="1"/>
  <c r="N129" i="2" s="1"/>
  <c r="N130" i="2" s="1"/>
  <c r="N131" i="2" s="1"/>
  <c r="N132" i="2" s="1"/>
  <c r="N133" i="2" s="1"/>
  <c r="N134" i="2" s="1"/>
  <c r="N135" i="2" s="1"/>
  <c r="N136" i="2" s="1"/>
  <c r="N137" i="2" s="1"/>
  <c r="N138" i="2" s="1"/>
  <c r="N139" i="2" s="1"/>
  <c r="N140" i="2" s="1"/>
  <c r="N141" i="2" s="1"/>
  <c r="N142" i="2" s="1"/>
  <c r="N143" i="2" s="1"/>
  <c r="N144" i="2" s="1"/>
  <c r="N145" i="2" s="1"/>
  <c r="N146" i="2" s="1"/>
  <c r="N147" i="2" s="1"/>
  <c r="N148" i="2" s="1"/>
  <c r="N149" i="2" s="1"/>
  <c r="N150" i="2" s="1"/>
  <c r="N151" i="2" s="1"/>
  <c r="N152" i="2" s="1"/>
  <c r="N153" i="2" s="1"/>
  <c r="N154" i="2" s="1"/>
  <c r="N155" i="2" s="1"/>
  <c r="N156" i="2" s="1"/>
  <c r="N157" i="2" s="1"/>
  <c r="N158" i="2" s="1"/>
  <c r="N159" i="2" s="1"/>
  <c r="N160" i="2" s="1"/>
  <c r="N161" i="2" s="1"/>
  <c r="N162" i="2" s="1"/>
  <c r="N163" i="2" s="1"/>
  <c r="N164" i="2" s="1"/>
  <c r="N165" i="2" s="1"/>
  <c r="N166" i="2" s="1"/>
  <c r="N167" i="2" s="1"/>
  <c r="N168" i="2" s="1"/>
  <c r="N169" i="2" s="1"/>
  <c r="N170" i="2" s="1"/>
  <c r="N171" i="2" s="1"/>
  <c r="N172" i="2" s="1"/>
  <c r="N173" i="2" s="1"/>
  <c r="N174" i="2" s="1"/>
  <c r="N175" i="2" s="1"/>
  <c r="N176" i="2" s="1"/>
  <c r="N177" i="2" s="1"/>
  <c r="N178" i="2" s="1"/>
  <c r="N179" i="2" s="1"/>
  <c r="N180" i="2" s="1"/>
  <c r="N181" i="2" s="1"/>
  <c r="N182" i="2" s="1"/>
  <c r="N183" i="2" s="1"/>
  <c r="N184" i="2" s="1"/>
  <c r="N185" i="2" s="1"/>
  <c r="N186" i="2" s="1"/>
  <c r="N187" i="2" s="1"/>
  <c r="N188" i="2" s="1"/>
  <c r="N189" i="2" s="1"/>
  <c r="N190" i="2" s="1"/>
  <c r="N191" i="2" s="1"/>
  <c r="N192" i="2" s="1"/>
  <c r="N193" i="2" s="1"/>
  <c r="N194" i="2" s="1"/>
  <c r="N195" i="2" s="1"/>
  <c r="N196" i="2" s="1"/>
  <c r="N197" i="2" s="1"/>
  <c r="N198" i="2" s="1"/>
  <c r="N199" i="2" s="1"/>
  <c r="N200" i="2" s="1"/>
  <c r="N201" i="2" s="1"/>
  <c r="N202" i="2" s="1"/>
  <c r="N203" i="2" s="1"/>
  <c r="N204" i="2" s="1"/>
  <c r="N205" i="2" s="1"/>
  <c r="N206" i="2" s="1"/>
  <c r="N207" i="2" s="1"/>
  <c r="N208" i="2" s="1"/>
  <c r="N209" i="2" s="1"/>
  <c r="N210" i="2" s="1"/>
  <c r="N211" i="2" s="1"/>
  <c r="N212" i="2" s="1"/>
  <c r="N213" i="2" s="1"/>
  <c r="N214" i="2" s="1"/>
  <c r="N215" i="2" s="1"/>
  <c r="N216" i="2" s="1"/>
  <c r="N217" i="2" s="1"/>
  <c r="N218" i="2" s="1"/>
  <c r="N219" i="2" s="1"/>
  <c r="N220" i="2" s="1"/>
  <c r="N221" i="2" s="1"/>
  <c r="N222" i="2" s="1"/>
  <c r="N223" i="2" s="1"/>
  <c r="N224" i="2" s="1"/>
  <c r="N225" i="2" s="1"/>
  <c r="N226" i="2" s="1"/>
  <c r="N227" i="2" s="1"/>
  <c r="N228" i="2" s="1"/>
  <c r="N229" i="2" s="1"/>
  <c r="N230" i="2" s="1"/>
  <c r="N231" i="2" s="1"/>
  <c r="N232" i="2" s="1"/>
  <c r="N233" i="2" s="1"/>
  <c r="N234" i="2" s="1"/>
  <c r="N235" i="2" s="1"/>
  <c r="N236" i="2" s="1"/>
  <c r="N237" i="2" s="1"/>
  <c r="N238" i="2" s="1"/>
  <c r="N239" i="2" s="1"/>
  <c r="N240" i="2" s="1"/>
  <c r="N241" i="2" s="1"/>
  <c r="N242" i="2" s="1"/>
  <c r="N243" i="2" s="1"/>
  <c r="N244" i="2" s="1"/>
  <c r="N245" i="2" s="1"/>
  <c r="N246" i="2" s="1"/>
  <c r="N247" i="2" s="1"/>
  <c r="N248" i="2" s="1"/>
  <c r="N249" i="2" s="1"/>
  <c r="N250" i="2" s="1"/>
  <c r="N251" i="2" s="1"/>
  <c r="N252" i="2" s="1"/>
  <c r="N253" i="2" s="1"/>
  <c r="N254" i="2" s="1"/>
  <c r="N255" i="2" s="1"/>
  <c r="N256" i="2" s="1"/>
  <c r="N257" i="2" s="1"/>
  <c r="N258" i="2" s="1"/>
  <c r="N259" i="2" s="1"/>
  <c r="N260" i="2" s="1"/>
  <c r="N261" i="2" s="1"/>
  <c r="N262" i="2" s="1"/>
  <c r="N263" i="2" s="1"/>
  <c r="N264" i="2" s="1"/>
  <c r="N265" i="2" s="1"/>
  <c r="N266" i="2" s="1"/>
  <c r="N267" i="2" s="1"/>
  <c r="N268" i="2" s="1"/>
  <c r="N269" i="2" s="1"/>
  <c r="N270" i="2" s="1"/>
  <c r="N271" i="2" s="1"/>
  <c r="N272" i="2" s="1"/>
  <c r="N273" i="2" s="1"/>
  <c r="N274" i="2" s="1"/>
  <c r="N275" i="2" s="1"/>
  <c r="N276" i="2" s="1"/>
  <c r="N277" i="2" s="1"/>
  <c r="N278" i="2" s="1"/>
  <c r="N279" i="2" s="1"/>
  <c r="N280" i="2" s="1"/>
  <c r="N281" i="2" s="1"/>
  <c r="N282" i="2" s="1"/>
  <c r="N283" i="2" s="1"/>
  <c r="N284" i="2" s="1"/>
  <c r="N285" i="2" s="1"/>
  <c r="N286" i="2" s="1"/>
  <c r="N287" i="2" s="1"/>
  <c r="N288" i="2" s="1"/>
  <c r="N289" i="2" s="1"/>
  <c r="N290" i="2" s="1"/>
  <c r="N291" i="2" s="1"/>
  <c r="N292" i="2" s="1"/>
  <c r="N293" i="2" s="1"/>
  <c r="N294" i="2" s="1"/>
  <c r="N295" i="2" s="1"/>
  <c r="N296" i="2" s="1"/>
  <c r="N297" i="2" s="1"/>
  <c r="N298" i="2" s="1"/>
  <c r="N299" i="2" s="1"/>
  <c r="N300" i="2" s="1"/>
  <c r="N301" i="2" s="1"/>
  <c r="N302" i="2" s="1"/>
  <c r="N303" i="2" s="1"/>
  <c r="N304" i="2" s="1"/>
  <c r="N305" i="2" s="1"/>
  <c r="N306" i="2" s="1"/>
  <c r="N307" i="2" s="1"/>
  <c r="N308" i="2" s="1"/>
  <c r="N309" i="2" s="1"/>
  <c r="N310" i="2" s="1"/>
  <c r="N311" i="2" s="1"/>
  <c r="N312" i="2" s="1"/>
  <c r="N313" i="2" s="1"/>
  <c r="N314" i="2" s="1"/>
  <c r="N315" i="2" s="1"/>
  <c r="N316" i="2" s="1"/>
  <c r="N317" i="2" s="1"/>
  <c r="A6" i="5"/>
  <c r="A7" i="5"/>
  <c r="H8" i="5"/>
  <c r="J7" i="2"/>
  <c r="J8" i="2" s="1"/>
  <c r="J9" i="2" s="1"/>
  <c r="J10" i="2" s="1"/>
  <c r="J11" i="2" s="1"/>
  <c r="J12" i="2" s="1"/>
  <c r="J13" i="2" s="1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N318" i="2" l="1"/>
  <c r="N319" i="2" s="1"/>
  <c r="N320" i="2" s="1"/>
  <c r="N321" i="2" s="1"/>
  <c r="N322" i="2" s="1"/>
  <c r="N323" i="2" s="1"/>
  <c r="N324" i="2" s="1"/>
  <c r="N325" i="2" s="1"/>
  <c r="N326" i="2" s="1"/>
  <c r="N327" i="2" s="1"/>
  <c r="N328" i="2" s="1"/>
  <c r="N329" i="2" s="1"/>
  <c r="N330" i="2" s="1"/>
  <c r="N331" i="2" s="1"/>
  <c r="N332" i="2" s="1"/>
  <c r="N333" i="2" s="1"/>
  <c r="N334" i="2" s="1"/>
  <c r="N335" i="2" s="1"/>
  <c r="N336" i="2" s="1"/>
  <c r="N337" i="2" s="1"/>
  <c r="N338" i="2" s="1"/>
  <c r="N339" i="2" s="1"/>
  <c r="N340" i="2" s="1"/>
  <c r="N341" i="2" s="1"/>
  <c r="N342" i="2" s="1"/>
  <c r="N343" i="2" s="1"/>
  <c r="N344" i="2" s="1"/>
  <c r="N345" i="2" s="1"/>
  <c r="N346" i="2" s="1"/>
  <c r="N347" i="2" s="1"/>
  <c r="N348" i="2" s="1"/>
  <c r="N349" i="2" s="1"/>
  <c r="N350" i="2" s="1"/>
  <c r="N351" i="2" s="1"/>
  <c r="N352" i="2" s="1"/>
  <c r="N353" i="2" s="1"/>
  <c r="N354" i="2" s="1"/>
  <c r="N355" i="2" s="1"/>
  <c r="N356" i="2" s="1"/>
  <c r="N357" i="2" s="1"/>
  <c r="N358" i="2" s="1"/>
  <c r="N359" i="2" s="1"/>
  <c r="N360" i="2" s="1"/>
  <c r="N361" i="2" s="1"/>
  <c r="N362" i="2" s="1"/>
  <c r="N363" i="2" s="1"/>
  <c r="N364" i="2" s="1"/>
  <c r="N365" i="2" s="1"/>
  <c r="N366" i="2" s="1"/>
  <c r="N367" i="2" s="1"/>
  <c r="N368" i="2" s="1"/>
  <c r="N369" i="2" s="1"/>
  <c r="N370" i="2" s="1"/>
  <c r="N371" i="2" s="1"/>
  <c r="N372" i="2" s="1"/>
  <c r="N373" i="2" s="1"/>
  <c r="N374" i="2" s="1"/>
  <c r="N375" i="2" s="1"/>
  <c r="N376" i="2" s="1"/>
  <c r="N377" i="2" s="1"/>
  <c r="N378" i="2" s="1"/>
  <c r="N379" i="2" s="1"/>
  <c r="N380" i="2" s="1"/>
  <c r="N381" i="2" s="1"/>
  <c r="N382" i="2" s="1"/>
  <c r="N383" i="2" s="1"/>
  <c r="N384" i="2" s="1"/>
  <c r="N385" i="2" s="1"/>
  <c r="N386" i="2" s="1"/>
  <c r="N387" i="2" s="1"/>
  <c r="N388" i="2" s="1"/>
  <c r="N389" i="2" s="1"/>
  <c r="N390" i="2" s="1"/>
  <c r="N391" i="2" s="1"/>
  <c r="N392" i="2" s="1"/>
  <c r="N393" i="2" s="1"/>
  <c r="N394" i="2" s="1"/>
  <c r="N395" i="2" s="1"/>
  <c r="N396" i="2" s="1"/>
  <c r="N397" i="2" s="1"/>
  <c r="N398" i="2" s="1"/>
  <c r="N399" i="2" s="1"/>
  <c r="N400" i="2" s="1"/>
  <c r="N401" i="2" s="1"/>
  <c r="N402" i="2" s="1"/>
  <c r="N403" i="2" s="1"/>
  <c r="N404" i="2" s="1"/>
  <c r="N405" i="2" s="1"/>
  <c r="N406" i="2" s="1"/>
  <c r="N407" i="2" s="1"/>
  <c r="N408" i="2" s="1"/>
  <c r="N409" i="2" s="1"/>
  <c r="N410" i="2" s="1"/>
  <c r="N411" i="2" s="1"/>
  <c r="N412" i="2" s="1"/>
  <c r="N413" i="2" s="1"/>
  <c r="N414" i="2" s="1"/>
  <c r="N415" i="2" s="1"/>
  <c r="N416" i="2" s="1"/>
  <c r="N417" i="2" s="1"/>
  <c r="N418" i="2" s="1"/>
  <c r="N419" i="2" s="1"/>
  <c r="N420" i="2" s="1"/>
  <c r="N421" i="2" s="1"/>
  <c r="N422" i="2" s="1"/>
  <c r="N423" i="2" s="1"/>
  <c r="N424" i="2" s="1"/>
  <c r="N425" i="2" s="1"/>
  <c r="N426" i="2" s="1"/>
  <c r="N427" i="2" s="1"/>
  <c r="N428" i="2" s="1"/>
  <c r="N429" i="2" s="1"/>
  <c r="N430" i="2" s="1"/>
  <c r="N431" i="2" s="1"/>
  <c r="N432" i="2" s="1"/>
  <c r="N433" i="2" s="1"/>
  <c r="N434" i="2" s="1"/>
  <c r="N435" i="2" s="1"/>
  <c r="N436" i="2" s="1"/>
  <c r="N437" i="2" s="1"/>
  <c r="N438" i="2" s="1"/>
  <c r="N439" i="2" s="1"/>
  <c r="N440" i="2" s="1"/>
  <c r="N441" i="2" s="1"/>
  <c r="N442" i="2" s="1"/>
  <c r="N443" i="2" s="1"/>
  <c r="N444" i="2" s="1"/>
  <c r="N445" i="2" s="1"/>
  <c r="N446" i="2" s="1"/>
  <c r="N447" i="2" s="1"/>
  <c r="N448" i="2" s="1"/>
  <c r="N449" i="2" s="1"/>
  <c r="N450" i="2" s="1"/>
  <c r="N451" i="2" s="1"/>
  <c r="N452" i="2" s="1"/>
  <c r="N453" i="2" s="1"/>
  <c r="N454" i="2" s="1"/>
  <c r="N455" i="2" s="1"/>
  <c r="N456" i="2" s="1"/>
  <c r="N457" i="2" s="1"/>
  <c r="N458" i="2" s="1"/>
  <c r="N459" i="2" s="1"/>
  <c r="N460" i="2" s="1"/>
  <c r="N461" i="2" s="1"/>
  <c r="N462" i="2" s="1"/>
  <c r="N463" i="2" s="1"/>
  <c r="N464" i="2" s="1"/>
  <c r="N465" i="2" s="1"/>
  <c r="N466" i="2" s="1"/>
  <c r="N467" i="2" s="1"/>
  <c r="N468" i="2" s="1"/>
  <c r="N469" i="2" s="1"/>
  <c r="N470" i="2" s="1"/>
  <c r="N471" i="2" s="1"/>
  <c r="N472" i="2" s="1"/>
  <c r="N473" i="2" s="1"/>
  <c r="N474" i="2" s="1"/>
  <c r="N475" i="2" s="1"/>
  <c r="N476" i="2" s="1"/>
  <c r="N477" i="2" s="1"/>
  <c r="N478" i="2" s="1"/>
  <c r="N479" i="2" s="1"/>
  <c r="N480" i="2" s="1"/>
  <c r="N481" i="2" s="1"/>
  <c r="N482" i="2" s="1"/>
  <c r="N483" i="2" s="1"/>
  <c r="N484" i="2" s="1"/>
  <c r="N485" i="2" s="1"/>
  <c r="N486" i="2" s="1"/>
  <c r="N487" i="2" s="1"/>
  <c r="N488" i="2" s="1"/>
  <c r="N489" i="2" s="1"/>
  <c r="N490" i="2" s="1"/>
  <c r="N491" i="2" s="1"/>
  <c r="N492" i="2" s="1"/>
  <c r="N493" i="2" s="1"/>
  <c r="N494" i="2" s="1"/>
  <c r="N495" i="2" s="1"/>
  <c r="N496" i="2" s="1"/>
  <c r="N497" i="2" s="1"/>
  <c r="N498" i="2" s="1"/>
  <c r="N499" i="2" s="1"/>
  <c r="N500" i="2" s="1"/>
  <c r="N501" i="2" s="1"/>
  <c r="N502" i="2" s="1"/>
  <c r="N503" i="2" s="1"/>
  <c r="N504" i="2" s="1"/>
  <c r="N505" i="2" s="1"/>
  <c r="N506" i="2" s="1"/>
  <c r="N507" i="2" s="1"/>
  <c r="N508" i="2" s="1"/>
  <c r="N509" i="2" s="1"/>
  <c r="N510" i="2" s="1"/>
  <c r="N511" i="2" s="1"/>
  <c r="N512" i="2" s="1"/>
  <c r="N513" i="2" s="1"/>
  <c r="N514" i="2" s="1"/>
  <c r="N515" i="2" s="1"/>
  <c r="N516" i="2" s="1"/>
  <c r="N517" i="2" s="1"/>
  <c r="N518" i="2" s="1"/>
  <c r="N519" i="2" s="1"/>
  <c r="N520" i="2" s="1"/>
  <c r="N521" i="2" s="1"/>
  <c r="N522" i="2" s="1"/>
  <c r="N523" i="2" s="1"/>
  <c r="N524" i="2" s="1"/>
  <c r="N525" i="2" s="1"/>
  <c r="N526" i="2" s="1"/>
  <c r="N527" i="2" s="1"/>
  <c r="N528" i="2" s="1"/>
  <c r="N529" i="2" s="1"/>
  <c r="N530" i="2" s="1"/>
  <c r="N531" i="2" s="1"/>
  <c r="N532" i="2" s="1"/>
  <c r="N533" i="2" s="1"/>
  <c r="N534" i="2" s="1"/>
  <c r="N535" i="2" s="1"/>
  <c r="N536" i="2" s="1"/>
  <c r="N537" i="2" s="1"/>
  <c r="N538" i="2" s="1"/>
  <c r="N539" i="2" s="1"/>
  <c r="N540" i="2" s="1"/>
  <c r="N541" i="2" s="1"/>
  <c r="N542" i="2" s="1"/>
  <c r="N543" i="2" s="1"/>
  <c r="N544" i="2" s="1"/>
  <c r="N545" i="2" s="1"/>
  <c r="N546" i="2" s="1"/>
  <c r="N547" i="2" s="1"/>
  <c r="N548" i="2" s="1"/>
  <c r="N549" i="2" s="1"/>
  <c r="N550" i="2" s="1"/>
  <c r="N551" i="2" s="1"/>
  <c r="N552" i="2" s="1"/>
  <c r="N553" i="2" s="1"/>
  <c r="N554" i="2" s="1"/>
  <c r="N555" i="2" s="1"/>
  <c r="N556" i="2" s="1"/>
  <c r="N557" i="2" s="1"/>
  <c r="N558" i="2" s="1"/>
  <c r="N559" i="2" s="1"/>
  <c r="N560" i="2" s="1"/>
  <c r="N561" i="2" s="1"/>
  <c r="N562" i="2" s="1"/>
  <c r="N563" i="2" s="1"/>
  <c r="N564" i="2" s="1"/>
  <c r="N565" i="2" s="1"/>
  <c r="N566" i="2" s="1"/>
  <c r="N567" i="2" s="1"/>
  <c r="N568" i="2" s="1"/>
  <c r="N569" i="2" s="1"/>
  <c r="N570" i="2" s="1"/>
  <c r="N571" i="2" s="1"/>
  <c r="N572" i="2" s="1"/>
  <c r="N573" i="2" s="1"/>
  <c r="N574" i="2" s="1"/>
  <c r="N575" i="2" s="1"/>
  <c r="N576" i="2" s="1"/>
  <c r="N577" i="2" s="1"/>
  <c r="N578" i="2" s="1"/>
  <c r="N579" i="2" s="1"/>
  <c r="N580" i="2" s="1"/>
  <c r="N581" i="2" s="1"/>
  <c r="N582" i="2" s="1"/>
  <c r="N583" i="2" s="1"/>
  <c r="N584" i="2" s="1"/>
  <c r="N585" i="2" s="1"/>
  <c r="N586" i="2" s="1"/>
  <c r="N587" i="2" s="1"/>
  <c r="N588" i="2" s="1"/>
  <c r="N589" i="2" s="1"/>
  <c r="N590" i="2" s="1"/>
  <c r="N591" i="2" s="1"/>
  <c r="N592" i="2" s="1"/>
  <c r="N593" i="2" s="1"/>
  <c r="N594" i="2" s="1"/>
  <c r="N595" i="2" s="1"/>
  <c r="N596" i="2" s="1"/>
  <c r="N597" i="2" s="1"/>
  <c r="N598" i="2" s="1"/>
  <c r="N599" i="2" s="1"/>
  <c r="N600" i="2" s="1"/>
  <c r="N601" i="2" s="1"/>
  <c r="N602" i="2" s="1"/>
  <c r="N603" i="2" s="1"/>
  <c r="N604" i="2" s="1"/>
  <c r="N605" i="2" s="1"/>
  <c r="A8" i="5"/>
  <c r="D11" i="5" s="1"/>
  <c r="E24" i="1"/>
  <c r="G10" i="1"/>
  <c r="G9" i="1"/>
  <c r="E17" i="1" s="1"/>
  <c r="G8" i="1"/>
  <c r="G7" i="1"/>
  <c r="A4" i="6" l="1"/>
  <c r="A8" i="6" s="1"/>
  <c r="C28" i="1"/>
  <c r="E11" i="1"/>
  <c r="A12" i="5"/>
  <c r="A13" i="5" s="1"/>
  <c r="B11" i="5"/>
  <c r="C11" i="5"/>
  <c r="E28" i="1"/>
  <c r="H1" i="4" s="1"/>
  <c r="A4" i="4"/>
  <c r="D7" i="4" s="1"/>
  <c r="E18" i="1"/>
  <c r="C7" i="6" l="1"/>
  <c r="C8" i="6" s="1"/>
  <c r="B7" i="6"/>
  <c r="B8" i="6"/>
  <c r="G8" i="6"/>
  <c r="A9" i="6"/>
  <c r="A14" i="5"/>
  <c r="C14" i="5" s="1"/>
  <c r="C12" i="5"/>
  <c r="B12" i="5"/>
  <c r="D12" i="5"/>
  <c r="D13" i="5" s="1"/>
  <c r="F12" i="5"/>
  <c r="F13" i="5" s="1"/>
  <c r="B13" i="5"/>
  <c r="C13" i="5"/>
  <c r="A8" i="4"/>
  <c r="B7" i="4"/>
  <c r="C7" i="4"/>
  <c r="F7" i="4" s="1"/>
  <c r="H7" i="4" s="1"/>
  <c r="I7" i="2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A3" i="1"/>
  <c r="E16" i="1"/>
  <c r="E19" i="1" s="1"/>
  <c r="E20" i="1" s="1"/>
  <c r="C26" i="1" s="1"/>
  <c r="E8" i="6" l="1"/>
  <c r="E9" i="6"/>
  <c r="A10" i="6"/>
  <c r="G9" i="6"/>
  <c r="C9" i="6"/>
  <c r="B9" i="6"/>
  <c r="A15" i="5"/>
  <c r="C15" i="5" s="1"/>
  <c r="B14" i="5"/>
  <c r="D14" i="5"/>
  <c r="F14" i="5"/>
  <c r="G8" i="4"/>
  <c r="C8" i="4"/>
  <c r="D8" i="4"/>
  <c r="A9" i="4"/>
  <c r="E8" i="4"/>
  <c r="B8" i="4"/>
  <c r="E12" i="1"/>
  <c r="E26" i="1" l="1"/>
  <c r="H1" i="6" s="1"/>
  <c r="E7" i="6"/>
  <c r="F7" i="6" s="1"/>
  <c r="H7" i="6" s="1"/>
  <c r="D8" i="6" s="1"/>
  <c r="F8" i="6" s="1"/>
  <c r="H8" i="6" s="1"/>
  <c r="D9" i="6" s="1"/>
  <c r="F9" i="6" s="1"/>
  <c r="H9" i="6" s="1"/>
  <c r="D10" i="6" s="1"/>
  <c r="E10" i="6"/>
  <c r="C10" i="6"/>
  <c r="B10" i="6"/>
  <c r="A11" i="6"/>
  <c r="G10" i="6"/>
  <c r="F8" i="4"/>
  <c r="H8" i="4" s="1"/>
  <c r="D9" i="4" s="1"/>
  <c r="D15" i="5"/>
  <c r="B15" i="5"/>
  <c r="F15" i="5"/>
  <c r="A16" i="5"/>
  <c r="C16" i="5" s="1"/>
  <c r="C9" i="4"/>
  <c r="A10" i="4"/>
  <c r="G9" i="4"/>
  <c r="B9" i="4"/>
  <c r="E9" i="4"/>
  <c r="E22" i="1"/>
  <c r="E29" i="1" l="1"/>
  <c r="O6" i="2" s="1"/>
  <c r="H11" i="5" s="1"/>
  <c r="F10" i="6"/>
  <c r="H10" i="6" s="1"/>
  <c r="D11" i="6" s="1"/>
  <c r="E11" i="6"/>
  <c r="C11" i="6"/>
  <c r="B11" i="6"/>
  <c r="G11" i="6"/>
  <c r="A12" i="6"/>
  <c r="A17" i="5"/>
  <c r="C17" i="5" s="1"/>
  <c r="B16" i="5"/>
  <c r="F16" i="5"/>
  <c r="D16" i="5"/>
  <c r="F9" i="4"/>
  <c r="H9" i="4" s="1"/>
  <c r="D10" i="4" s="1"/>
  <c r="E10" i="4"/>
  <c r="G10" i="4"/>
  <c r="C10" i="4"/>
  <c r="A11" i="4"/>
  <c r="B10" i="4"/>
  <c r="H5" i="5" l="1"/>
  <c r="O7" i="2"/>
  <c r="O8" i="2" s="1"/>
  <c r="O9" i="2" s="1"/>
  <c r="E11" i="5"/>
  <c r="G11" i="5" s="1"/>
  <c r="E12" i="6"/>
  <c r="A13" i="6"/>
  <c r="G12" i="6"/>
  <c r="C12" i="6"/>
  <c r="B12" i="6"/>
  <c r="F11" i="6"/>
  <c r="H11" i="6" s="1"/>
  <c r="D12" i="6" s="1"/>
  <c r="F17" i="5"/>
  <c r="D17" i="5"/>
  <c r="B17" i="5"/>
  <c r="A18" i="5"/>
  <c r="B18" i="5" s="1"/>
  <c r="E11" i="4"/>
  <c r="G11" i="4"/>
  <c r="A12" i="4"/>
  <c r="C11" i="4"/>
  <c r="B11" i="4"/>
  <c r="F10" i="4"/>
  <c r="H10" i="4" s="1"/>
  <c r="D11" i="4" s="1"/>
  <c r="H12" i="5" l="1"/>
  <c r="H13" i="5"/>
  <c r="E2" i="5"/>
  <c r="E13" i="6"/>
  <c r="G13" i="6"/>
  <c r="C13" i="6"/>
  <c r="A14" i="6"/>
  <c r="B13" i="6"/>
  <c r="F12" i="6"/>
  <c r="H12" i="6" s="1"/>
  <c r="D13" i="6" s="1"/>
  <c r="F18" i="5"/>
  <c r="D18" i="5"/>
  <c r="A19" i="5"/>
  <c r="C19" i="5" s="1"/>
  <c r="C18" i="5"/>
  <c r="F11" i="4"/>
  <c r="H11" i="4" s="1"/>
  <c r="D12" i="4" s="1"/>
  <c r="O10" i="2"/>
  <c r="H14" i="5"/>
  <c r="E12" i="4"/>
  <c r="B12" i="4"/>
  <c r="A13" i="4"/>
  <c r="C12" i="4"/>
  <c r="G12" i="4"/>
  <c r="E14" i="6" l="1"/>
  <c r="A15" i="6"/>
  <c r="G14" i="6"/>
  <c r="B14" i="6"/>
  <c r="C14" i="6"/>
  <c r="F13" i="6"/>
  <c r="H13" i="6" s="1"/>
  <c r="D14" i="6" s="1"/>
  <c r="B19" i="5"/>
  <c r="F19" i="5"/>
  <c r="A20" i="5"/>
  <c r="C20" i="5" s="1"/>
  <c r="D19" i="5"/>
  <c r="G13" i="4"/>
  <c r="F12" i="4"/>
  <c r="H12" i="4" s="1"/>
  <c r="D13" i="4" s="1"/>
  <c r="C13" i="4"/>
  <c r="B13" i="4"/>
  <c r="E13" i="4"/>
  <c r="A14" i="4"/>
  <c r="H15" i="5"/>
  <c r="O11" i="2"/>
  <c r="E15" i="6" l="1"/>
  <c r="C15" i="6"/>
  <c r="B15" i="6"/>
  <c r="A16" i="6"/>
  <c r="G15" i="6"/>
  <c r="F14" i="6"/>
  <c r="H14" i="6" s="1"/>
  <c r="D15" i="6" s="1"/>
  <c r="D20" i="5"/>
  <c r="B20" i="5"/>
  <c r="F20" i="5"/>
  <c r="A21" i="5"/>
  <c r="C21" i="5" s="1"/>
  <c r="F13" i="4"/>
  <c r="H13" i="4" s="1"/>
  <c r="D14" i="4" s="1"/>
  <c r="O12" i="2"/>
  <c r="H16" i="5"/>
  <c r="C14" i="4"/>
  <c r="B14" i="4"/>
  <c r="E14" i="4"/>
  <c r="A15" i="4"/>
  <c r="G14" i="4"/>
  <c r="E16" i="6" l="1"/>
  <c r="G16" i="6"/>
  <c r="B16" i="6"/>
  <c r="A17" i="6"/>
  <c r="C16" i="6"/>
  <c r="F15" i="6"/>
  <c r="H15" i="6" s="1"/>
  <c r="D16" i="6" s="1"/>
  <c r="D21" i="5"/>
  <c r="A22" i="5"/>
  <c r="C22" i="5" s="1"/>
  <c r="B21" i="5"/>
  <c r="F21" i="5"/>
  <c r="F14" i="4"/>
  <c r="H14" i="4" s="1"/>
  <c r="D15" i="4" s="1"/>
  <c r="G15" i="4"/>
  <c r="A16" i="4"/>
  <c r="E15" i="4"/>
  <c r="B15" i="4"/>
  <c r="C15" i="4"/>
  <c r="H17" i="5"/>
  <c r="O13" i="2"/>
  <c r="B22" i="5" l="1"/>
  <c r="A23" i="5"/>
  <c r="B23" i="5" s="1"/>
  <c r="F22" i="5"/>
  <c r="D22" i="5"/>
  <c r="E17" i="6"/>
  <c r="A18" i="6"/>
  <c r="C17" i="6"/>
  <c r="B17" i="6"/>
  <c r="G17" i="6"/>
  <c r="F16" i="6"/>
  <c r="H16" i="6" s="1"/>
  <c r="D17" i="6" s="1"/>
  <c r="E16" i="4"/>
  <c r="O14" i="2"/>
  <c r="H18" i="5"/>
  <c r="A17" i="4"/>
  <c r="B16" i="4"/>
  <c r="G16" i="4"/>
  <c r="C16" i="4"/>
  <c r="F15" i="4"/>
  <c r="H15" i="4" s="1"/>
  <c r="D23" i="5" l="1"/>
  <c r="A24" i="5"/>
  <c r="C24" i="5" s="1"/>
  <c r="C23" i="5"/>
  <c r="F23" i="5"/>
  <c r="E18" i="6"/>
  <c r="A19" i="6"/>
  <c r="C18" i="6"/>
  <c r="G18" i="6"/>
  <c r="B18" i="6"/>
  <c r="F17" i="6"/>
  <c r="H17" i="6" s="1"/>
  <c r="D18" i="6" s="1"/>
  <c r="G17" i="4"/>
  <c r="A18" i="4"/>
  <c r="B17" i="4"/>
  <c r="C17" i="4"/>
  <c r="E17" i="4"/>
  <c r="H19" i="5"/>
  <c r="O15" i="2"/>
  <c r="D16" i="4"/>
  <c r="D24" i="5" l="1"/>
  <c r="F24" i="5"/>
  <c r="A25" i="5"/>
  <c r="C25" i="5" s="1"/>
  <c r="B24" i="5"/>
  <c r="E19" i="6"/>
  <c r="A20" i="6"/>
  <c r="G19" i="6"/>
  <c r="C19" i="6"/>
  <c r="B19" i="6"/>
  <c r="F18" i="6"/>
  <c r="H18" i="6" s="1"/>
  <c r="D19" i="6" s="1"/>
  <c r="H20" i="5"/>
  <c r="O16" i="2"/>
  <c r="E18" i="4"/>
  <c r="C18" i="4"/>
  <c r="A19" i="4"/>
  <c r="B18" i="4"/>
  <c r="G18" i="4"/>
  <c r="F16" i="4"/>
  <c r="D25" i="5" l="1"/>
  <c r="A26" i="5"/>
  <c r="B25" i="5"/>
  <c r="F25" i="5"/>
  <c r="E20" i="6"/>
  <c r="A21" i="6"/>
  <c r="C20" i="6"/>
  <c r="G20" i="6"/>
  <c r="B20" i="6"/>
  <c r="F19" i="6"/>
  <c r="H19" i="6" s="1"/>
  <c r="D20" i="6" s="1"/>
  <c r="G19" i="4"/>
  <c r="B19" i="4"/>
  <c r="C19" i="4"/>
  <c r="A20" i="4"/>
  <c r="E19" i="4"/>
  <c r="O17" i="2"/>
  <c r="H21" i="5"/>
  <c r="C26" i="5"/>
  <c r="A27" i="5"/>
  <c r="B26" i="5"/>
  <c r="H16" i="4"/>
  <c r="D17" i="4" s="1"/>
  <c r="D26" i="5" l="1"/>
  <c r="F26" i="5"/>
  <c r="F27" i="5" s="1"/>
  <c r="E21" i="6"/>
  <c r="A22" i="6"/>
  <c r="G21" i="6"/>
  <c r="C21" i="6"/>
  <c r="B21" i="6"/>
  <c r="F20" i="6"/>
  <c r="H20" i="6" s="1"/>
  <c r="D21" i="6" s="1"/>
  <c r="H22" i="5"/>
  <c r="O18" i="2"/>
  <c r="A21" i="4"/>
  <c r="C20" i="4"/>
  <c r="E20" i="4"/>
  <c r="B20" i="4"/>
  <c r="G20" i="4"/>
  <c r="C27" i="5"/>
  <c r="B27" i="5"/>
  <c r="A28" i="5"/>
  <c r="D27" i="5"/>
  <c r="F17" i="4"/>
  <c r="E22" i="6" l="1"/>
  <c r="G22" i="6"/>
  <c r="A23" i="6"/>
  <c r="C22" i="6"/>
  <c r="B22" i="6"/>
  <c r="F21" i="6"/>
  <c r="H21" i="6" s="1"/>
  <c r="D22" i="6" s="1"/>
  <c r="G21" i="4"/>
  <c r="H23" i="5"/>
  <c r="O19" i="2"/>
  <c r="A22" i="4"/>
  <c r="E21" i="4"/>
  <c r="B21" i="4"/>
  <c r="C21" i="4"/>
  <c r="C28" i="5"/>
  <c r="F28" i="5"/>
  <c r="B28" i="5"/>
  <c r="D28" i="5"/>
  <c r="A29" i="5"/>
  <c r="H17" i="4"/>
  <c r="D18" i="4" s="1"/>
  <c r="E23" i="6" l="1"/>
  <c r="B23" i="6"/>
  <c r="C23" i="6"/>
  <c r="A24" i="6"/>
  <c r="G23" i="6"/>
  <c r="F22" i="6"/>
  <c r="H22" i="6" s="1"/>
  <c r="D23" i="6" s="1"/>
  <c r="O20" i="2"/>
  <c r="H24" i="5"/>
  <c r="G22" i="4"/>
  <c r="A23" i="4"/>
  <c r="B22" i="4"/>
  <c r="C22" i="4"/>
  <c r="E22" i="4"/>
  <c r="C29" i="5"/>
  <c r="D29" i="5"/>
  <c r="A30" i="5"/>
  <c r="B29" i="5"/>
  <c r="F29" i="5"/>
  <c r="F18" i="4"/>
  <c r="E24" i="6" l="1"/>
  <c r="A25" i="6"/>
  <c r="C24" i="6"/>
  <c r="B24" i="6"/>
  <c r="G24" i="6"/>
  <c r="F23" i="6"/>
  <c r="H23" i="6" s="1"/>
  <c r="D24" i="6" s="1"/>
  <c r="E23" i="4"/>
  <c r="B23" i="4"/>
  <c r="A24" i="4"/>
  <c r="G23" i="4"/>
  <c r="C23" i="4"/>
  <c r="O21" i="2"/>
  <c r="H25" i="5"/>
  <c r="C30" i="5"/>
  <c r="B30" i="5"/>
  <c r="A31" i="5"/>
  <c r="F30" i="5"/>
  <c r="D30" i="5"/>
  <c r="H18" i="4"/>
  <c r="D19" i="4" s="1"/>
  <c r="E25" i="6" l="1"/>
  <c r="A26" i="6"/>
  <c r="G25" i="6"/>
  <c r="B25" i="6"/>
  <c r="C25" i="6"/>
  <c r="F24" i="6"/>
  <c r="H24" i="6" s="1"/>
  <c r="D25" i="6" s="1"/>
  <c r="O22" i="2"/>
  <c r="H26" i="5"/>
  <c r="C24" i="4"/>
  <c r="A25" i="4"/>
  <c r="G24" i="4"/>
  <c r="E24" i="4"/>
  <c r="B24" i="4"/>
  <c r="C31" i="5"/>
  <c r="D31" i="5"/>
  <c r="B31" i="5"/>
  <c r="F31" i="5"/>
  <c r="A32" i="5"/>
  <c r="F19" i="4"/>
  <c r="E26" i="6" l="1"/>
  <c r="C26" i="6"/>
  <c r="B26" i="6"/>
  <c r="A27" i="6"/>
  <c r="G26" i="6"/>
  <c r="F25" i="6"/>
  <c r="H25" i="6" s="1"/>
  <c r="D26" i="6" s="1"/>
  <c r="A26" i="4"/>
  <c r="G25" i="4"/>
  <c r="E25" i="4"/>
  <c r="C25" i="4"/>
  <c r="B25" i="4"/>
  <c r="O23" i="2"/>
  <c r="H27" i="5"/>
  <c r="C32" i="5"/>
  <c r="F32" i="5"/>
  <c r="D32" i="5"/>
  <c r="B32" i="5"/>
  <c r="A33" i="5"/>
  <c r="H19" i="4"/>
  <c r="D20" i="4" s="1"/>
  <c r="E27" i="6" l="1"/>
  <c r="C27" i="6"/>
  <c r="B27" i="6"/>
  <c r="G27" i="6"/>
  <c r="A28" i="6"/>
  <c r="F26" i="6"/>
  <c r="H26" i="6" s="1"/>
  <c r="D27" i="6" s="1"/>
  <c r="O24" i="2"/>
  <c r="H28" i="5"/>
  <c r="G26" i="4"/>
  <c r="E26" i="4"/>
  <c r="B26" i="4"/>
  <c r="A27" i="4"/>
  <c r="C26" i="4"/>
  <c r="C33" i="5"/>
  <c r="B33" i="5"/>
  <c r="A34" i="5"/>
  <c r="D33" i="5"/>
  <c r="F33" i="5"/>
  <c r="F20" i="4"/>
  <c r="H20" i="4" s="1"/>
  <c r="D21" i="4" s="1"/>
  <c r="E28" i="6" l="1"/>
  <c r="A29" i="6"/>
  <c r="G28" i="6"/>
  <c r="C28" i="6"/>
  <c r="B28" i="6"/>
  <c r="F27" i="6"/>
  <c r="H27" i="6" s="1"/>
  <c r="D28" i="6" s="1"/>
  <c r="E27" i="4"/>
  <c r="G27" i="4"/>
  <c r="A28" i="4"/>
  <c r="C27" i="4"/>
  <c r="B27" i="4"/>
  <c r="O25" i="2"/>
  <c r="H29" i="5"/>
  <c r="C34" i="5"/>
  <c r="A35" i="5"/>
  <c r="D34" i="5"/>
  <c r="B34" i="5"/>
  <c r="F34" i="5"/>
  <c r="F21" i="4"/>
  <c r="H21" i="4" s="1"/>
  <c r="D22" i="4" s="1"/>
  <c r="F22" i="4" s="1"/>
  <c r="H22" i="4" s="1"/>
  <c r="D23" i="4" s="1"/>
  <c r="E29" i="6" l="1"/>
  <c r="C29" i="6"/>
  <c r="B29" i="6"/>
  <c r="A30" i="6"/>
  <c r="G29" i="6"/>
  <c r="F28" i="6"/>
  <c r="H28" i="6" s="1"/>
  <c r="D29" i="6" s="1"/>
  <c r="H30" i="5"/>
  <c r="O26" i="2"/>
  <c r="E28" i="4"/>
  <c r="C28" i="4"/>
  <c r="A29" i="4"/>
  <c r="G28" i="4"/>
  <c r="B28" i="4"/>
  <c r="C35" i="5"/>
  <c r="A36" i="5"/>
  <c r="D35" i="5"/>
  <c r="F35" i="5"/>
  <c r="B35" i="5"/>
  <c r="F23" i="4"/>
  <c r="H23" i="4" s="1"/>
  <c r="D24" i="4" s="1"/>
  <c r="F24" i="4" s="1"/>
  <c r="H24" i="4" s="1"/>
  <c r="D25" i="4" s="1"/>
  <c r="F25" i="4" s="1"/>
  <c r="H25" i="4" s="1"/>
  <c r="D26" i="4" s="1"/>
  <c r="E30" i="6" l="1"/>
  <c r="A31" i="6"/>
  <c r="C30" i="6"/>
  <c r="G30" i="6"/>
  <c r="B30" i="6"/>
  <c r="F29" i="6"/>
  <c r="H29" i="6" s="1"/>
  <c r="D30" i="6" s="1"/>
  <c r="O27" i="2"/>
  <c r="H31" i="5"/>
  <c r="B29" i="4"/>
  <c r="C29" i="4"/>
  <c r="A30" i="4"/>
  <c r="E29" i="4"/>
  <c r="G29" i="4"/>
  <c r="C36" i="5"/>
  <c r="B36" i="5"/>
  <c r="F36" i="5"/>
  <c r="D36" i="5"/>
  <c r="A37" i="5"/>
  <c r="F26" i="4"/>
  <c r="H26" i="4" s="1"/>
  <c r="D27" i="4" s="1"/>
  <c r="F27" i="4" s="1"/>
  <c r="H27" i="4" s="1"/>
  <c r="D28" i="4" s="1"/>
  <c r="E31" i="6" l="1"/>
  <c r="A32" i="6"/>
  <c r="C31" i="6"/>
  <c r="B31" i="6"/>
  <c r="G31" i="6"/>
  <c r="F30" i="6"/>
  <c r="H30" i="6" s="1"/>
  <c r="D31" i="6" s="1"/>
  <c r="G30" i="4"/>
  <c r="E30" i="4"/>
  <c r="C30" i="4"/>
  <c r="A31" i="4"/>
  <c r="B30" i="4"/>
  <c r="O28" i="2"/>
  <c r="H32" i="5"/>
  <c r="C37" i="5"/>
  <c r="A38" i="5"/>
  <c r="D37" i="5"/>
  <c r="B37" i="5"/>
  <c r="F37" i="5"/>
  <c r="F28" i="4"/>
  <c r="H28" i="4" s="1"/>
  <c r="D29" i="4" s="1"/>
  <c r="F29" i="4" s="1"/>
  <c r="H29" i="4" s="1"/>
  <c r="D30" i="4" s="1"/>
  <c r="F30" i="4" l="1"/>
  <c r="H30" i="4" s="1"/>
  <c r="D31" i="4" s="1"/>
  <c r="E32" i="6"/>
  <c r="B32" i="6"/>
  <c r="C32" i="6"/>
  <c r="A33" i="6"/>
  <c r="G32" i="6"/>
  <c r="F31" i="6"/>
  <c r="H31" i="6" s="1"/>
  <c r="D32" i="6" s="1"/>
  <c r="H33" i="5"/>
  <c r="O29" i="2"/>
  <c r="E31" i="4"/>
  <c r="G31" i="4"/>
  <c r="C31" i="4"/>
  <c r="A32" i="4"/>
  <c r="B31" i="4"/>
  <c r="C38" i="5"/>
  <c r="A39" i="5"/>
  <c r="B38" i="5"/>
  <c r="D38" i="5"/>
  <c r="F38" i="5"/>
  <c r="F31" i="4" l="1"/>
  <c r="H31" i="4" s="1"/>
  <c r="D32" i="4" s="1"/>
  <c r="E33" i="6"/>
  <c r="A34" i="6"/>
  <c r="G33" i="6"/>
  <c r="C33" i="6"/>
  <c r="B33" i="6"/>
  <c r="F32" i="6"/>
  <c r="H32" i="6" s="1"/>
  <c r="D33" i="6" s="1"/>
  <c r="C32" i="4"/>
  <c r="A33" i="4"/>
  <c r="G32" i="4"/>
  <c r="E32" i="4"/>
  <c r="B32" i="4"/>
  <c r="H34" i="5"/>
  <c r="O30" i="2"/>
  <c r="C39" i="5"/>
  <c r="B39" i="5"/>
  <c r="D39" i="5"/>
  <c r="F39" i="5"/>
  <c r="A40" i="5"/>
  <c r="F32" i="4" l="1"/>
  <c r="H32" i="4" s="1"/>
  <c r="D33" i="4" s="1"/>
  <c r="E34" i="6"/>
  <c r="G34" i="6"/>
  <c r="C34" i="6"/>
  <c r="B34" i="6"/>
  <c r="A35" i="6"/>
  <c r="F33" i="6"/>
  <c r="H33" i="6" s="1"/>
  <c r="D34" i="6" s="1"/>
  <c r="H35" i="5"/>
  <c r="O31" i="2"/>
  <c r="A34" i="4"/>
  <c r="C33" i="4"/>
  <c r="G33" i="4"/>
  <c r="E33" i="4"/>
  <c r="B33" i="4"/>
  <c r="C40" i="5"/>
  <c r="F40" i="5"/>
  <c r="D40" i="5"/>
  <c r="B40" i="5"/>
  <c r="A41" i="5"/>
  <c r="F33" i="4" l="1"/>
  <c r="H33" i="4" s="1"/>
  <c r="D34" i="4" s="1"/>
  <c r="E35" i="6"/>
  <c r="G35" i="6"/>
  <c r="C35" i="6"/>
  <c r="B35" i="6"/>
  <c r="A36" i="6"/>
  <c r="F34" i="6"/>
  <c r="H34" i="6" s="1"/>
  <c r="D35" i="6" s="1"/>
  <c r="H36" i="5"/>
  <c r="O32" i="2"/>
  <c r="A35" i="4"/>
  <c r="C34" i="4"/>
  <c r="E34" i="4"/>
  <c r="G34" i="4"/>
  <c r="B34" i="4"/>
  <c r="C41" i="5"/>
  <c r="A42" i="5"/>
  <c r="F41" i="5"/>
  <c r="B41" i="5"/>
  <c r="D41" i="5"/>
  <c r="F34" i="4" l="1"/>
  <c r="H34" i="4" s="1"/>
  <c r="D35" i="4" s="1"/>
  <c r="E36" i="6"/>
  <c r="A37" i="6"/>
  <c r="G36" i="6"/>
  <c r="C36" i="6"/>
  <c r="B36" i="6"/>
  <c r="F35" i="6"/>
  <c r="H35" i="6" s="1"/>
  <c r="D36" i="6" s="1"/>
  <c r="B35" i="4"/>
  <c r="E35" i="4"/>
  <c r="A36" i="4"/>
  <c r="G35" i="4"/>
  <c r="C35" i="4"/>
  <c r="O33" i="2"/>
  <c r="H37" i="5"/>
  <c r="C42" i="5"/>
  <c r="B42" i="5"/>
  <c r="A43" i="5"/>
  <c r="F42" i="5"/>
  <c r="D42" i="5"/>
  <c r="E37" i="6" l="1"/>
  <c r="G37" i="6"/>
  <c r="A38" i="6"/>
  <c r="C37" i="6"/>
  <c r="B37" i="6"/>
  <c r="F36" i="6"/>
  <c r="H36" i="6" s="1"/>
  <c r="D37" i="6" s="1"/>
  <c r="F35" i="4"/>
  <c r="H35" i="4" s="1"/>
  <c r="D36" i="4" s="1"/>
  <c r="A37" i="4"/>
  <c r="C36" i="4"/>
  <c r="G36" i="4"/>
  <c r="E36" i="4"/>
  <c r="B36" i="4"/>
  <c r="O34" i="2"/>
  <c r="H38" i="5"/>
  <c r="C43" i="5"/>
  <c r="B43" i="5"/>
  <c r="F43" i="5"/>
  <c r="A44" i="5"/>
  <c r="D43" i="5"/>
  <c r="E38" i="6" l="1"/>
  <c r="G38" i="6"/>
  <c r="C38" i="6"/>
  <c r="A39" i="6"/>
  <c r="B38" i="6"/>
  <c r="F37" i="6"/>
  <c r="H37" i="6" s="1"/>
  <c r="D38" i="6" s="1"/>
  <c r="F36" i="4"/>
  <c r="H36" i="4" s="1"/>
  <c r="D37" i="4" s="1"/>
  <c r="H39" i="5"/>
  <c r="O35" i="2"/>
  <c r="E37" i="4"/>
  <c r="G37" i="4"/>
  <c r="C37" i="4"/>
  <c r="A38" i="4"/>
  <c r="B37" i="4"/>
  <c r="C44" i="5"/>
  <c r="A45" i="5"/>
  <c r="F44" i="5"/>
  <c r="D44" i="5"/>
  <c r="B44" i="5"/>
  <c r="E39" i="6" l="1"/>
  <c r="C39" i="6"/>
  <c r="B39" i="6"/>
  <c r="A40" i="6"/>
  <c r="G39" i="6"/>
  <c r="F38" i="6"/>
  <c r="H38" i="6" s="1"/>
  <c r="D39" i="6" s="1"/>
  <c r="F37" i="4"/>
  <c r="H37" i="4" s="1"/>
  <c r="D38" i="4" s="1"/>
  <c r="O36" i="2"/>
  <c r="H40" i="5"/>
  <c r="E38" i="4"/>
  <c r="G38" i="4"/>
  <c r="C38" i="4"/>
  <c r="A39" i="4"/>
  <c r="B38" i="4"/>
  <c r="C45" i="5"/>
  <c r="B45" i="5"/>
  <c r="F45" i="5"/>
  <c r="A46" i="5"/>
  <c r="D45" i="5"/>
  <c r="E40" i="6" l="1"/>
  <c r="G40" i="6"/>
  <c r="C40" i="6"/>
  <c r="B40" i="6"/>
  <c r="A41" i="6"/>
  <c r="F39" i="6"/>
  <c r="H39" i="6" s="1"/>
  <c r="D40" i="6" s="1"/>
  <c r="F38" i="4"/>
  <c r="H38" i="4" s="1"/>
  <c r="D39" i="4" s="1"/>
  <c r="E39" i="4"/>
  <c r="A40" i="4"/>
  <c r="C39" i="4"/>
  <c r="G39" i="4"/>
  <c r="B39" i="4"/>
  <c r="O37" i="2"/>
  <c r="H41" i="5"/>
  <c r="C46" i="5"/>
  <c r="A47" i="5"/>
  <c r="D46" i="5"/>
  <c r="B46" i="5"/>
  <c r="F46" i="5"/>
  <c r="F39" i="4" l="1"/>
  <c r="H39" i="4" s="1"/>
  <c r="D40" i="4" s="1"/>
  <c r="E41" i="6"/>
  <c r="A42" i="6"/>
  <c r="G41" i="6"/>
  <c r="C41" i="6"/>
  <c r="B41" i="6"/>
  <c r="F40" i="6"/>
  <c r="H40" i="6" s="1"/>
  <c r="D41" i="6" s="1"/>
  <c r="O38" i="2"/>
  <c r="H42" i="5"/>
  <c r="E40" i="4"/>
  <c r="A41" i="4"/>
  <c r="C40" i="4"/>
  <c r="G40" i="4"/>
  <c r="B40" i="4"/>
  <c r="C47" i="5"/>
  <c r="A48" i="5"/>
  <c r="F47" i="5"/>
  <c r="B47" i="5"/>
  <c r="D47" i="5"/>
  <c r="F40" i="4" l="1"/>
  <c r="H40" i="4" s="1"/>
  <c r="D41" i="4" s="1"/>
  <c r="E42" i="6"/>
  <c r="A43" i="6"/>
  <c r="G42" i="6"/>
  <c r="C42" i="6"/>
  <c r="B42" i="6"/>
  <c r="F41" i="6"/>
  <c r="H41" i="6" s="1"/>
  <c r="D42" i="6" s="1"/>
  <c r="A42" i="4"/>
  <c r="C41" i="4"/>
  <c r="G41" i="4"/>
  <c r="E41" i="4"/>
  <c r="B41" i="4"/>
  <c r="O39" i="2"/>
  <c r="H43" i="5"/>
  <c r="C48" i="5"/>
  <c r="B48" i="5"/>
  <c r="A49" i="5"/>
  <c r="D48" i="5"/>
  <c r="F48" i="5"/>
  <c r="F41" i="4" l="1"/>
  <c r="H41" i="4" s="1"/>
  <c r="D42" i="4" s="1"/>
  <c r="E43" i="6"/>
  <c r="A44" i="6"/>
  <c r="G43" i="6"/>
  <c r="C43" i="6"/>
  <c r="B43" i="6"/>
  <c r="F42" i="6"/>
  <c r="H42" i="6" s="1"/>
  <c r="D43" i="6" s="1"/>
  <c r="O40" i="2"/>
  <c r="H44" i="5"/>
  <c r="E42" i="4"/>
  <c r="G42" i="4"/>
  <c r="A43" i="4"/>
  <c r="C42" i="4"/>
  <c r="B42" i="4"/>
  <c r="C49" i="5"/>
  <c r="A50" i="5"/>
  <c r="B49" i="5"/>
  <c r="D49" i="5"/>
  <c r="F49" i="5"/>
  <c r="E44" i="6" l="1"/>
  <c r="A45" i="6"/>
  <c r="G44" i="6"/>
  <c r="B44" i="6"/>
  <c r="C44" i="6"/>
  <c r="F43" i="6"/>
  <c r="H43" i="6" s="1"/>
  <c r="D44" i="6" s="1"/>
  <c r="F42" i="4"/>
  <c r="H42" i="4" s="1"/>
  <c r="D43" i="4" s="1"/>
  <c r="A44" i="4"/>
  <c r="G43" i="4"/>
  <c r="E43" i="4"/>
  <c r="C43" i="4"/>
  <c r="B43" i="4"/>
  <c r="H45" i="5"/>
  <c r="O41" i="2"/>
  <c r="C50" i="5"/>
  <c r="A51" i="5"/>
  <c r="B50" i="5"/>
  <c r="D50" i="5"/>
  <c r="F50" i="5"/>
  <c r="F43" i="4" l="1"/>
  <c r="H43" i="4" s="1"/>
  <c r="D44" i="4" s="1"/>
  <c r="E45" i="6"/>
  <c r="B45" i="6"/>
  <c r="A46" i="6"/>
  <c r="G45" i="6"/>
  <c r="C45" i="6"/>
  <c r="F44" i="6"/>
  <c r="H44" i="6" s="1"/>
  <c r="D45" i="6" s="1"/>
  <c r="O42" i="2"/>
  <c r="H46" i="5"/>
  <c r="E44" i="4"/>
  <c r="A45" i="4"/>
  <c r="C44" i="4"/>
  <c r="G44" i="4"/>
  <c r="B44" i="4"/>
  <c r="C51" i="5"/>
  <c r="B51" i="5"/>
  <c r="A52" i="5"/>
  <c r="F51" i="5"/>
  <c r="D51" i="5"/>
  <c r="F44" i="4" l="1"/>
  <c r="H44" i="4" s="1"/>
  <c r="D45" i="4" s="1"/>
  <c r="E46" i="6"/>
  <c r="G46" i="6"/>
  <c r="C46" i="6"/>
  <c r="B46" i="6"/>
  <c r="A47" i="6"/>
  <c r="F45" i="6"/>
  <c r="H45" i="6" s="1"/>
  <c r="D46" i="6" s="1"/>
  <c r="C45" i="4"/>
  <c r="E45" i="4"/>
  <c r="A46" i="4"/>
  <c r="G45" i="4"/>
  <c r="B45" i="4"/>
  <c r="O43" i="2"/>
  <c r="H47" i="5"/>
  <c r="C52" i="5"/>
  <c r="F52" i="5"/>
  <c r="B52" i="5"/>
  <c r="D52" i="5"/>
  <c r="A53" i="5"/>
  <c r="E47" i="6" l="1"/>
  <c r="A48" i="6"/>
  <c r="G47" i="6"/>
  <c r="B47" i="6"/>
  <c r="C47" i="6"/>
  <c r="F46" i="6"/>
  <c r="H46" i="6" s="1"/>
  <c r="D47" i="6" s="1"/>
  <c r="O44" i="2"/>
  <c r="H48" i="5"/>
  <c r="E46" i="4"/>
  <c r="G46" i="4"/>
  <c r="C46" i="4"/>
  <c r="A47" i="4"/>
  <c r="B46" i="4"/>
  <c r="F45" i="4"/>
  <c r="H45" i="4" s="1"/>
  <c r="D46" i="4" s="1"/>
  <c r="F46" i="4" s="1"/>
  <c r="H46" i="4" s="1"/>
  <c r="C53" i="5"/>
  <c r="A54" i="5"/>
  <c r="F53" i="5"/>
  <c r="D53" i="5"/>
  <c r="B53" i="5"/>
  <c r="E48" i="6" l="1"/>
  <c r="C48" i="6"/>
  <c r="B48" i="6"/>
  <c r="A49" i="6"/>
  <c r="G48" i="6"/>
  <c r="F47" i="6"/>
  <c r="H47" i="6" s="1"/>
  <c r="D48" i="6" s="1"/>
  <c r="D47" i="4"/>
  <c r="A48" i="4"/>
  <c r="E47" i="4"/>
  <c r="B47" i="4"/>
  <c r="C47" i="4"/>
  <c r="G47" i="4"/>
  <c r="O45" i="2"/>
  <c r="H49" i="5"/>
  <c r="C54" i="5"/>
  <c r="B54" i="5"/>
  <c r="D54" i="5"/>
  <c r="A55" i="5"/>
  <c r="F54" i="5"/>
  <c r="F47" i="4" l="1"/>
  <c r="H47" i="4" s="1"/>
  <c r="D48" i="4" s="1"/>
  <c r="E49" i="6"/>
  <c r="G49" i="6"/>
  <c r="A50" i="6"/>
  <c r="C49" i="6"/>
  <c r="B49" i="6"/>
  <c r="F48" i="6"/>
  <c r="H48" i="6" s="1"/>
  <c r="D49" i="6" s="1"/>
  <c r="H50" i="5"/>
  <c r="O46" i="2"/>
  <c r="C48" i="4"/>
  <c r="B48" i="4"/>
  <c r="A49" i="4"/>
  <c r="E48" i="4"/>
  <c r="G48" i="4"/>
  <c r="C55" i="5"/>
  <c r="A56" i="5"/>
  <c r="F55" i="5"/>
  <c r="D55" i="5"/>
  <c r="B55" i="5"/>
  <c r="E50" i="6" l="1"/>
  <c r="A51" i="6"/>
  <c r="C50" i="6"/>
  <c r="B50" i="6"/>
  <c r="G50" i="6"/>
  <c r="F49" i="6"/>
  <c r="H49" i="6" s="1"/>
  <c r="D50" i="6" s="1"/>
  <c r="O47" i="2"/>
  <c r="H51" i="5"/>
  <c r="B49" i="4"/>
  <c r="G49" i="4"/>
  <c r="A50" i="4"/>
  <c r="E49" i="4"/>
  <c r="C49" i="4"/>
  <c r="F48" i="4"/>
  <c r="H48" i="4" s="1"/>
  <c r="D49" i="4" s="1"/>
  <c r="C56" i="5"/>
  <c r="A57" i="5"/>
  <c r="D56" i="5"/>
  <c r="B56" i="5"/>
  <c r="F56" i="5"/>
  <c r="E51" i="6" l="1"/>
  <c r="C51" i="6"/>
  <c r="B51" i="6"/>
  <c r="G51" i="6"/>
  <c r="A52" i="6"/>
  <c r="F50" i="6"/>
  <c r="H50" i="6" s="1"/>
  <c r="D51" i="6" s="1"/>
  <c r="F49" i="4"/>
  <c r="H49" i="4" s="1"/>
  <c r="D50" i="4" s="1"/>
  <c r="B50" i="4"/>
  <c r="A51" i="4"/>
  <c r="E50" i="4"/>
  <c r="C50" i="4"/>
  <c r="G50" i="4"/>
  <c r="O48" i="2"/>
  <c r="H52" i="5"/>
  <c r="C57" i="5"/>
  <c r="B57" i="5"/>
  <c r="F57" i="5"/>
  <c r="A58" i="5"/>
  <c r="D57" i="5"/>
  <c r="E52" i="6" l="1"/>
  <c r="G52" i="6"/>
  <c r="C52" i="6"/>
  <c r="B52" i="6"/>
  <c r="A53" i="6"/>
  <c r="F51" i="6"/>
  <c r="H51" i="6" s="1"/>
  <c r="D52" i="6" s="1"/>
  <c r="F50" i="4"/>
  <c r="H50" i="4" s="1"/>
  <c r="D51" i="4" s="1"/>
  <c r="G51" i="4"/>
  <c r="A52" i="4"/>
  <c r="C51" i="4"/>
  <c r="E51" i="4"/>
  <c r="B51" i="4"/>
  <c r="O49" i="2"/>
  <c r="H53" i="5"/>
  <c r="C58" i="5"/>
  <c r="F58" i="5"/>
  <c r="D58" i="5"/>
  <c r="B58" i="5"/>
  <c r="A59" i="5"/>
  <c r="F51" i="4" l="1"/>
  <c r="H51" i="4" s="1"/>
  <c r="D52" i="4" s="1"/>
  <c r="E53" i="6"/>
  <c r="A54" i="6"/>
  <c r="G53" i="6"/>
  <c r="C53" i="6"/>
  <c r="B53" i="6"/>
  <c r="F52" i="6"/>
  <c r="H52" i="6" s="1"/>
  <c r="D53" i="6" s="1"/>
  <c r="O50" i="2"/>
  <c r="H54" i="5"/>
  <c r="B52" i="4"/>
  <c r="A53" i="4"/>
  <c r="E52" i="4"/>
  <c r="C52" i="4"/>
  <c r="G52" i="4"/>
  <c r="C59" i="5"/>
  <c r="A60" i="5"/>
  <c r="D59" i="5"/>
  <c r="F59" i="5"/>
  <c r="B59" i="5"/>
  <c r="E54" i="6" l="1"/>
  <c r="C54" i="6"/>
  <c r="B54" i="6"/>
  <c r="A55" i="6"/>
  <c r="G54" i="6"/>
  <c r="F53" i="6"/>
  <c r="H53" i="6" s="1"/>
  <c r="D54" i="6" s="1"/>
  <c r="F52" i="4"/>
  <c r="H52" i="4" s="1"/>
  <c r="D53" i="4" s="1"/>
  <c r="A54" i="4"/>
  <c r="E53" i="4"/>
  <c r="G53" i="4"/>
  <c r="C53" i="4"/>
  <c r="B53" i="4"/>
  <c r="O51" i="2"/>
  <c r="H55" i="5"/>
  <c r="C60" i="5"/>
  <c r="B60" i="5"/>
  <c r="F60" i="5"/>
  <c r="A61" i="5"/>
  <c r="D60" i="5"/>
  <c r="F53" i="4" l="1"/>
  <c r="H53" i="4" s="1"/>
  <c r="D54" i="4" s="1"/>
  <c r="E55" i="6"/>
  <c r="G55" i="6"/>
  <c r="B55" i="6"/>
  <c r="C55" i="6"/>
  <c r="A56" i="6"/>
  <c r="F54" i="6"/>
  <c r="H54" i="6" s="1"/>
  <c r="D55" i="6" s="1"/>
  <c r="H56" i="5"/>
  <c r="O52" i="2"/>
  <c r="E54" i="4"/>
  <c r="G54" i="4"/>
  <c r="A55" i="4"/>
  <c r="C54" i="4"/>
  <c r="B54" i="4"/>
  <c r="C61" i="5"/>
  <c r="F61" i="5"/>
  <c r="A62" i="5"/>
  <c r="B61" i="5"/>
  <c r="D61" i="5"/>
  <c r="F54" i="4" l="1"/>
  <c r="H54" i="4" s="1"/>
  <c r="D55" i="4" s="1"/>
  <c r="E56" i="6"/>
  <c r="C56" i="6"/>
  <c r="A57" i="6"/>
  <c r="G56" i="6"/>
  <c r="B56" i="6"/>
  <c r="F55" i="6"/>
  <c r="H55" i="6" s="1"/>
  <c r="D56" i="6" s="1"/>
  <c r="G55" i="4"/>
  <c r="A56" i="4"/>
  <c r="C55" i="4"/>
  <c r="E55" i="4"/>
  <c r="B55" i="4"/>
  <c r="O53" i="2"/>
  <c r="H57" i="5"/>
  <c r="C62" i="5"/>
  <c r="A63" i="5"/>
  <c r="F62" i="5"/>
  <c r="B62" i="5"/>
  <c r="D62" i="5"/>
  <c r="F55" i="4" l="1"/>
  <c r="H55" i="4" s="1"/>
  <c r="D56" i="4" s="1"/>
  <c r="E57" i="6"/>
  <c r="B57" i="6"/>
  <c r="C57" i="6"/>
  <c r="A58" i="6"/>
  <c r="G57" i="6"/>
  <c r="F56" i="6"/>
  <c r="H56" i="6" s="1"/>
  <c r="D57" i="6" s="1"/>
  <c r="H58" i="5"/>
  <c r="O54" i="2"/>
  <c r="G56" i="4"/>
  <c r="B56" i="4"/>
  <c r="C56" i="4"/>
  <c r="E56" i="4"/>
  <c r="A57" i="4"/>
  <c r="C63" i="5"/>
  <c r="B63" i="5"/>
  <c r="A64" i="5"/>
  <c r="F63" i="5"/>
  <c r="D63" i="5"/>
  <c r="E58" i="6" l="1"/>
  <c r="G58" i="6"/>
  <c r="C58" i="6"/>
  <c r="B58" i="6"/>
  <c r="A59" i="6"/>
  <c r="F57" i="6"/>
  <c r="H57" i="6" s="1"/>
  <c r="D58" i="6" s="1"/>
  <c r="A58" i="4"/>
  <c r="G57" i="4"/>
  <c r="C57" i="4"/>
  <c r="E57" i="4"/>
  <c r="B57" i="4"/>
  <c r="F56" i="4"/>
  <c r="H56" i="4" s="1"/>
  <c r="D57" i="4" s="1"/>
  <c r="H59" i="5"/>
  <c r="O55" i="2"/>
  <c r="C64" i="5"/>
  <c r="A65" i="5"/>
  <c r="B64" i="5"/>
  <c r="F64" i="5"/>
  <c r="D64" i="5"/>
  <c r="E59" i="6" l="1"/>
  <c r="A60" i="6"/>
  <c r="G59" i="6"/>
  <c r="B59" i="6"/>
  <c r="C59" i="6"/>
  <c r="F58" i="6"/>
  <c r="H58" i="6" s="1"/>
  <c r="D59" i="6" s="1"/>
  <c r="H60" i="5"/>
  <c r="O56" i="2"/>
  <c r="F57" i="4"/>
  <c r="H57" i="4" s="1"/>
  <c r="D58" i="4" s="1"/>
  <c r="E58" i="4"/>
  <c r="C58" i="4"/>
  <c r="A59" i="4"/>
  <c r="G58" i="4"/>
  <c r="B58" i="4"/>
  <c r="C65" i="5"/>
  <c r="A66" i="5"/>
  <c r="B65" i="5"/>
  <c r="F65" i="5"/>
  <c r="D65" i="5"/>
  <c r="E60" i="6" l="1"/>
  <c r="G60" i="6"/>
  <c r="C60" i="6"/>
  <c r="A61" i="6"/>
  <c r="B60" i="6"/>
  <c r="F59" i="6"/>
  <c r="H59" i="6" s="1"/>
  <c r="D60" i="6" s="1"/>
  <c r="C59" i="4"/>
  <c r="A60" i="4"/>
  <c r="G59" i="4"/>
  <c r="E59" i="4"/>
  <c r="B59" i="4"/>
  <c r="O57" i="2"/>
  <c r="H61" i="5"/>
  <c r="F58" i="4"/>
  <c r="H58" i="4" s="1"/>
  <c r="D59" i="4" s="1"/>
  <c r="C66" i="5"/>
  <c r="B66" i="5"/>
  <c r="A67" i="5"/>
  <c r="D66" i="5"/>
  <c r="F66" i="5"/>
  <c r="F59" i="4" l="1"/>
  <c r="H59" i="4" s="1"/>
  <c r="D60" i="4" s="1"/>
  <c r="E61" i="6"/>
  <c r="G61" i="6"/>
  <c r="A62" i="6"/>
  <c r="C61" i="6"/>
  <c r="B61" i="6"/>
  <c r="F60" i="6"/>
  <c r="H60" i="6" s="1"/>
  <c r="D61" i="6" s="1"/>
  <c r="O58" i="2"/>
  <c r="H62" i="5"/>
  <c r="E60" i="4"/>
  <c r="G60" i="4"/>
  <c r="C60" i="4"/>
  <c r="A61" i="4"/>
  <c r="B60" i="4"/>
  <c r="C67" i="5"/>
  <c r="D67" i="5"/>
  <c r="A68" i="5"/>
  <c r="F67" i="5"/>
  <c r="B67" i="5"/>
  <c r="E62" i="6" l="1"/>
  <c r="C62" i="6"/>
  <c r="B62" i="6"/>
  <c r="A63" i="6"/>
  <c r="G62" i="6"/>
  <c r="F61" i="6"/>
  <c r="H61" i="6" s="1"/>
  <c r="D62" i="6" s="1"/>
  <c r="F60" i="4"/>
  <c r="H60" i="4" s="1"/>
  <c r="D61" i="4" s="1"/>
  <c r="A62" i="4"/>
  <c r="E61" i="4"/>
  <c r="C61" i="4"/>
  <c r="G61" i="4"/>
  <c r="B61" i="4"/>
  <c r="O59" i="2"/>
  <c r="H63" i="5"/>
  <c r="C68" i="5"/>
  <c r="A69" i="5"/>
  <c r="B68" i="5"/>
  <c r="D68" i="5"/>
  <c r="F68" i="5"/>
  <c r="E63" i="6" l="1"/>
  <c r="G63" i="6"/>
  <c r="A64" i="6"/>
  <c r="B63" i="6"/>
  <c r="C63" i="6"/>
  <c r="F62" i="6"/>
  <c r="H62" i="6" s="1"/>
  <c r="D63" i="6" s="1"/>
  <c r="F61" i="4"/>
  <c r="H61" i="4" s="1"/>
  <c r="D62" i="4" s="1"/>
  <c r="H64" i="5"/>
  <c r="O60" i="2"/>
  <c r="A63" i="4"/>
  <c r="B62" i="4"/>
  <c r="G62" i="4"/>
  <c r="C62" i="4"/>
  <c r="E62" i="4"/>
  <c r="C69" i="5"/>
  <c r="B69" i="5"/>
  <c r="D69" i="5"/>
  <c r="A70" i="5"/>
  <c r="F69" i="5"/>
  <c r="F62" i="4" l="1"/>
  <c r="H62" i="4" s="1"/>
  <c r="D63" i="4" s="1"/>
  <c r="E64" i="6"/>
  <c r="G64" i="6"/>
  <c r="C64" i="6"/>
  <c r="B64" i="6"/>
  <c r="A65" i="6"/>
  <c r="F63" i="6"/>
  <c r="H63" i="6" s="1"/>
  <c r="D64" i="6" s="1"/>
  <c r="C63" i="4"/>
  <c r="G63" i="4"/>
  <c r="A64" i="4"/>
  <c r="E63" i="4"/>
  <c r="B63" i="4"/>
  <c r="O61" i="2"/>
  <c r="H65" i="5"/>
  <c r="C70" i="5"/>
  <c r="A71" i="5"/>
  <c r="F70" i="5"/>
  <c r="D70" i="5"/>
  <c r="B70" i="5"/>
  <c r="E65" i="6" l="1"/>
  <c r="A66" i="6"/>
  <c r="G65" i="6"/>
  <c r="C65" i="6"/>
  <c r="B65" i="6"/>
  <c r="F64" i="6"/>
  <c r="H64" i="6" s="1"/>
  <c r="D65" i="6" s="1"/>
  <c r="O62" i="2"/>
  <c r="H66" i="5"/>
  <c r="F63" i="4"/>
  <c r="H63" i="4" s="1"/>
  <c r="D64" i="4" s="1"/>
  <c r="A65" i="4"/>
  <c r="C64" i="4"/>
  <c r="E64" i="4"/>
  <c r="G64" i="4"/>
  <c r="B64" i="4"/>
  <c r="C71" i="5"/>
  <c r="A72" i="5"/>
  <c r="F71" i="5"/>
  <c r="D71" i="5"/>
  <c r="B71" i="5"/>
  <c r="E66" i="6" l="1"/>
  <c r="A67" i="6"/>
  <c r="G66" i="6"/>
  <c r="C66" i="6"/>
  <c r="B66" i="6"/>
  <c r="F65" i="6"/>
  <c r="H65" i="6" s="1"/>
  <c r="D66" i="6" s="1"/>
  <c r="F64" i="4"/>
  <c r="H64" i="4" s="1"/>
  <c r="D65" i="4" s="1"/>
  <c r="A66" i="4"/>
  <c r="B65" i="4"/>
  <c r="G65" i="4"/>
  <c r="E65" i="4"/>
  <c r="C65" i="4"/>
  <c r="O63" i="2"/>
  <c r="H67" i="5"/>
  <c r="C72" i="5"/>
  <c r="B72" i="5"/>
  <c r="A73" i="5"/>
  <c r="F72" i="5"/>
  <c r="D72" i="5"/>
  <c r="E67" i="6" l="1"/>
  <c r="B67" i="6"/>
  <c r="A68" i="6"/>
  <c r="C67" i="6"/>
  <c r="G67" i="6"/>
  <c r="F66" i="6"/>
  <c r="H66" i="6" s="1"/>
  <c r="D67" i="6" s="1"/>
  <c r="F65" i="4"/>
  <c r="H65" i="4" s="1"/>
  <c r="D66" i="4" s="1"/>
  <c r="O64" i="2"/>
  <c r="H68" i="5"/>
  <c r="B66" i="4"/>
  <c r="A67" i="4"/>
  <c r="C66" i="4"/>
  <c r="E66" i="4"/>
  <c r="G66" i="4"/>
  <c r="C73" i="5"/>
  <c r="B73" i="5"/>
  <c r="D73" i="5"/>
  <c r="A74" i="5"/>
  <c r="F73" i="5"/>
  <c r="E68" i="6" l="1"/>
  <c r="G68" i="6"/>
  <c r="B68" i="6"/>
  <c r="A69" i="6"/>
  <c r="C68" i="6"/>
  <c r="F67" i="6"/>
  <c r="H67" i="6" s="1"/>
  <c r="D68" i="6" s="1"/>
  <c r="F66" i="4"/>
  <c r="H66" i="4" s="1"/>
  <c r="D67" i="4" s="1"/>
  <c r="C67" i="4"/>
  <c r="E67" i="4"/>
  <c r="B67" i="4"/>
  <c r="A68" i="4"/>
  <c r="G67" i="4"/>
  <c r="O65" i="2"/>
  <c r="H69" i="5"/>
  <c r="C74" i="5"/>
  <c r="A75" i="5"/>
  <c r="F74" i="5"/>
  <c r="B74" i="5"/>
  <c r="D74" i="5"/>
  <c r="E69" i="6" l="1"/>
  <c r="A70" i="6"/>
  <c r="G69" i="6"/>
  <c r="B69" i="6"/>
  <c r="C69" i="6"/>
  <c r="F68" i="6"/>
  <c r="H68" i="6" s="1"/>
  <c r="D69" i="6" s="1"/>
  <c r="F67" i="4"/>
  <c r="H67" i="4" s="1"/>
  <c r="D68" i="4" s="1"/>
  <c r="H70" i="5"/>
  <c r="O66" i="2"/>
  <c r="E68" i="4"/>
  <c r="C68" i="4"/>
  <c r="G68" i="4"/>
  <c r="A69" i="4"/>
  <c r="B68" i="4"/>
  <c r="C75" i="5"/>
  <c r="B75" i="5"/>
  <c r="A76" i="5"/>
  <c r="F75" i="5"/>
  <c r="D75" i="5"/>
  <c r="E70" i="6" l="1"/>
  <c r="B70" i="6"/>
  <c r="G70" i="6"/>
  <c r="C70" i="6"/>
  <c r="A71" i="6"/>
  <c r="F69" i="6"/>
  <c r="H69" i="6" s="1"/>
  <c r="D70" i="6" s="1"/>
  <c r="F68" i="4"/>
  <c r="H68" i="4" s="1"/>
  <c r="D69" i="4" s="1"/>
  <c r="H71" i="5"/>
  <c r="O67" i="2"/>
  <c r="C69" i="4"/>
  <c r="E69" i="4"/>
  <c r="B69" i="4"/>
  <c r="A70" i="4"/>
  <c r="G69" i="4"/>
  <c r="C76" i="5"/>
  <c r="A77" i="5"/>
  <c r="F76" i="5"/>
  <c r="D76" i="5"/>
  <c r="B76" i="5"/>
  <c r="E71" i="6" l="1"/>
  <c r="G71" i="6"/>
  <c r="C71" i="6"/>
  <c r="B71" i="6"/>
  <c r="A72" i="6"/>
  <c r="F70" i="6"/>
  <c r="H70" i="6" s="1"/>
  <c r="D71" i="6" s="1"/>
  <c r="F69" i="4"/>
  <c r="H69" i="4" s="1"/>
  <c r="D70" i="4" s="1"/>
  <c r="G70" i="4"/>
  <c r="E70" i="4"/>
  <c r="B70" i="4"/>
  <c r="C70" i="4"/>
  <c r="A71" i="4"/>
  <c r="O68" i="2"/>
  <c r="H72" i="5"/>
  <c r="C77" i="5"/>
  <c r="A78" i="5"/>
  <c r="F77" i="5"/>
  <c r="B77" i="5"/>
  <c r="D77" i="5"/>
  <c r="F70" i="4" l="1"/>
  <c r="H70" i="4" s="1"/>
  <c r="D71" i="4" s="1"/>
  <c r="E72" i="6"/>
  <c r="A73" i="6"/>
  <c r="G72" i="6"/>
  <c r="C72" i="6"/>
  <c r="B72" i="6"/>
  <c r="F71" i="6"/>
  <c r="H71" i="6" s="1"/>
  <c r="D72" i="6" s="1"/>
  <c r="H73" i="5"/>
  <c r="O69" i="2"/>
  <c r="A72" i="4"/>
  <c r="G71" i="4"/>
  <c r="B71" i="4"/>
  <c r="C71" i="4"/>
  <c r="E71" i="4"/>
  <c r="C78" i="5"/>
  <c r="B78" i="5"/>
  <c r="F78" i="5"/>
  <c r="D78" i="5"/>
  <c r="A79" i="5"/>
  <c r="E73" i="6" l="1"/>
  <c r="C73" i="6"/>
  <c r="B73" i="6"/>
  <c r="A74" i="6"/>
  <c r="G73" i="6"/>
  <c r="F72" i="6"/>
  <c r="H72" i="6" s="1"/>
  <c r="D73" i="6" s="1"/>
  <c r="F71" i="4"/>
  <c r="H71" i="4" s="1"/>
  <c r="D72" i="4" s="1"/>
  <c r="B72" i="4"/>
  <c r="G72" i="4"/>
  <c r="E72" i="4"/>
  <c r="A73" i="4"/>
  <c r="C72" i="4"/>
  <c r="O70" i="2"/>
  <c r="H74" i="5"/>
  <c r="C79" i="5"/>
  <c r="F79" i="5"/>
  <c r="B79" i="5"/>
  <c r="A80" i="5"/>
  <c r="D79" i="5"/>
  <c r="F72" i="4" l="1"/>
  <c r="H72" i="4" s="1"/>
  <c r="D73" i="4" s="1"/>
  <c r="E74" i="6"/>
  <c r="C74" i="6"/>
  <c r="B74" i="6"/>
  <c r="A75" i="6"/>
  <c r="G74" i="6"/>
  <c r="F73" i="6"/>
  <c r="H73" i="6" s="1"/>
  <c r="D74" i="6" s="1"/>
  <c r="O71" i="2"/>
  <c r="H75" i="5"/>
  <c r="A74" i="4"/>
  <c r="E73" i="4"/>
  <c r="G73" i="4"/>
  <c r="C73" i="4"/>
  <c r="B73" i="4"/>
  <c r="C80" i="5"/>
  <c r="A81" i="5"/>
  <c r="F80" i="5"/>
  <c r="D80" i="5"/>
  <c r="B80" i="5"/>
  <c r="E75" i="6" l="1"/>
  <c r="A76" i="6"/>
  <c r="G75" i="6"/>
  <c r="C75" i="6"/>
  <c r="B75" i="6"/>
  <c r="F74" i="6"/>
  <c r="H74" i="6" s="1"/>
  <c r="D75" i="6" s="1"/>
  <c r="F73" i="4"/>
  <c r="H73" i="4" s="1"/>
  <c r="D74" i="4" s="1"/>
  <c r="E74" i="4"/>
  <c r="B74" i="4"/>
  <c r="A75" i="4"/>
  <c r="G74" i="4"/>
  <c r="C74" i="4"/>
  <c r="O72" i="2"/>
  <c r="H76" i="5"/>
  <c r="C81" i="5"/>
  <c r="B81" i="5"/>
  <c r="D81" i="5"/>
  <c r="F81" i="5"/>
  <c r="A82" i="5"/>
  <c r="F74" i="4" l="1"/>
  <c r="H74" i="4" s="1"/>
  <c r="D75" i="4" s="1"/>
  <c r="E76" i="6"/>
  <c r="C76" i="6"/>
  <c r="B76" i="6"/>
  <c r="G76" i="6"/>
  <c r="A77" i="6"/>
  <c r="F75" i="6"/>
  <c r="H75" i="6" s="1"/>
  <c r="D76" i="6" s="1"/>
  <c r="O73" i="2"/>
  <c r="H77" i="5"/>
  <c r="E75" i="4"/>
  <c r="C75" i="4"/>
  <c r="B75" i="4"/>
  <c r="A76" i="4"/>
  <c r="G75" i="4"/>
  <c r="C82" i="5"/>
  <c r="F82" i="5"/>
  <c r="D82" i="5"/>
  <c r="A83" i="5"/>
  <c r="B82" i="5"/>
  <c r="F75" i="4" l="1"/>
  <c r="H75" i="4" s="1"/>
  <c r="D76" i="4" s="1"/>
  <c r="E77" i="6"/>
  <c r="A78" i="6"/>
  <c r="G77" i="6"/>
  <c r="C77" i="6"/>
  <c r="B77" i="6"/>
  <c r="F76" i="6"/>
  <c r="H76" i="6" s="1"/>
  <c r="D77" i="6" s="1"/>
  <c r="C76" i="4"/>
  <c r="E76" i="4"/>
  <c r="A77" i="4"/>
  <c r="B76" i="4"/>
  <c r="G76" i="4"/>
  <c r="H78" i="5"/>
  <c r="O74" i="2"/>
  <c r="C83" i="5"/>
  <c r="A84" i="5"/>
  <c r="F83" i="5"/>
  <c r="D83" i="5"/>
  <c r="B83" i="5"/>
  <c r="E78" i="6" l="1"/>
  <c r="A79" i="6"/>
  <c r="C78" i="6"/>
  <c r="B78" i="6"/>
  <c r="G78" i="6"/>
  <c r="F77" i="6"/>
  <c r="H77" i="6" s="1"/>
  <c r="D78" i="6" s="1"/>
  <c r="F76" i="4"/>
  <c r="H76" i="4" s="1"/>
  <c r="D77" i="4" s="1"/>
  <c r="O75" i="2"/>
  <c r="H79" i="5"/>
  <c r="G77" i="4"/>
  <c r="E77" i="4"/>
  <c r="A78" i="4"/>
  <c r="B77" i="4"/>
  <c r="C77" i="4"/>
  <c r="C84" i="5"/>
  <c r="B84" i="5"/>
  <c r="A85" i="5"/>
  <c r="F84" i="5"/>
  <c r="D84" i="5"/>
  <c r="E79" i="6" l="1"/>
  <c r="C79" i="6"/>
  <c r="B79" i="6"/>
  <c r="G79" i="6"/>
  <c r="A80" i="6"/>
  <c r="F78" i="6"/>
  <c r="H78" i="6" s="1"/>
  <c r="D79" i="6" s="1"/>
  <c r="F77" i="4"/>
  <c r="H77" i="4" s="1"/>
  <c r="D78" i="4" s="1"/>
  <c r="E78" i="4"/>
  <c r="A79" i="4"/>
  <c r="B78" i="4"/>
  <c r="G78" i="4"/>
  <c r="C78" i="4"/>
  <c r="H80" i="5"/>
  <c r="O76" i="2"/>
  <c r="C85" i="5"/>
  <c r="B85" i="5"/>
  <c r="A86" i="5"/>
  <c r="F85" i="5"/>
  <c r="D85" i="5"/>
  <c r="F78" i="4" l="1"/>
  <c r="H78" i="4" s="1"/>
  <c r="D79" i="4" s="1"/>
  <c r="E80" i="6"/>
  <c r="G80" i="6"/>
  <c r="C80" i="6"/>
  <c r="A81" i="6"/>
  <c r="B80" i="6"/>
  <c r="F79" i="6"/>
  <c r="H79" i="6" s="1"/>
  <c r="D80" i="6" s="1"/>
  <c r="H81" i="5"/>
  <c r="O77" i="2"/>
  <c r="E79" i="4"/>
  <c r="G79" i="4"/>
  <c r="C79" i="4"/>
  <c r="A80" i="4"/>
  <c r="B79" i="4"/>
  <c r="C86" i="5"/>
  <c r="A87" i="5"/>
  <c r="F86" i="5"/>
  <c r="D86" i="5"/>
  <c r="B86" i="5"/>
  <c r="E81" i="6" l="1"/>
  <c r="A82" i="6"/>
  <c r="G81" i="6"/>
  <c r="B81" i="6"/>
  <c r="C81" i="6"/>
  <c r="F80" i="6"/>
  <c r="H80" i="6" s="1"/>
  <c r="D81" i="6" s="1"/>
  <c r="B80" i="4"/>
  <c r="A81" i="4"/>
  <c r="G80" i="4"/>
  <c r="C80" i="4"/>
  <c r="E80" i="4"/>
  <c r="H82" i="5"/>
  <c r="O78" i="2"/>
  <c r="F79" i="4"/>
  <c r="H79" i="4" s="1"/>
  <c r="D80" i="4" s="1"/>
  <c r="C87" i="5"/>
  <c r="B87" i="5"/>
  <c r="A88" i="5"/>
  <c r="F87" i="5"/>
  <c r="D87" i="5"/>
  <c r="E82" i="6" l="1"/>
  <c r="C82" i="6"/>
  <c r="B82" i="6"/>
  <c r="G82" i="6"/>
  <c r="A83" i="6"/>
  <c r="F81" i="6"/>
  <c r="H81" i="6" s="1"/>
  <c r="D82" i="6" s="1"/>
  <c r="E81" i="4"/>
  <c r="A82" i="4"/>
  <c r="G81" i="4"/>
  <c r="C81" i="4"/>
  <c r="B81" i="4"/>
  <c r="H83" i="5"/>
  <c r="O79" i="2"/>
  <c r="F80" i="4"/>
  <c r="H80" i="4" s="1"/>
  <c r="D81" i="4" s="1"/>
  <c r="C88" i="5"/>
  <c r="B88" i="5"/>
  <c r="D88" i="5"/>
  <c r="A89" i="5"/>
  <c r="F88" i="5"/>
  <c r="F81" i="4" l="1"/>
  <c r="H81" i="4" s="1"/>
  <c r="D82" i="4" s="1"/>
  <c r="E83" i="6"/>
  <c r="A84" i="6"/>
  <c r="C83" i="6"/>
  <c r="B83" i="6"/>
  <c r="G83" i="6"/>
  <c r="F82" i="6"/>
  <c r="H82" i="6" s="1"/>
  <c r="D83" i="6" s="1"/>
  <c r="H84" i="5"/>
  <c r="O80" i="2"/>
  <c r="C82" i="4"/>
  <c r="G82" i="4"/>
  <c r="E82" i="4"/>
  <c r="A83" i="4"/>
  <c r="B82" i="4"/>
  <c r="C89" i="5"/>
  <c r="A90" i="5"/>
  <c r="F89" i="5"/>
  <c r="D89" i="5"/>
  <c r="B89" i="5"/>
  <c r="E84" i="6" l="1"/>
  <c r="C84" i="6"/>
  <c r="G84" i="6"/>
  <c r="B84" i="6"/>
  <c r="A85" i="6"/>
  <c r="F83" i="6"/>
  <c r="H83" i="6" s="1"/>
  <c r="D84" i="6" s="1"/>
  <c r="A84" i="4"/>
  <c r="C83" i="4"/>
  <c r="E83" i="4"/>
  <c r="G83" i="4"/>
  <c r="B83" i="4"/>
  <c r="F82" i="4"/>
  <c r="H82" i="4" s="1"/>
  <c r="D83" i="4" s="1"/>
  <c r="H85" i="5"/>
  <c r="O81" i="2"/>
  <c r="C90" i="5"/>
  <c r="D90" i="5"/>
  <c r="B90" i="5"/>
  <c r="A91" i="5"/>
  <c r="F90" i="5"/>
  <c r="F83" i="4" l="1"/>
  <c r="H83" i="4" s="1"/>
  <c r="D84" i="4" s="1"/>
  <c r="E85" i="6"/>
  <c r="G85" i="6"/>
  <c r="C85" i="6"/>
  <c r="A86" i="6"/>
  <c r="B85" i="6"/>
  <c r="F84" i="6"/>
  <c r="H84" i="6" s="1"/>
  <c r="D85" i="6" s="1"/>
  <c r="O82" i="2"/>
  <c r="H86" i="5"/>
  <c r="A85" i="4"/>
  <c r="B84" i="4"/>
  <c r="C84" i="4"/>
  <c r="G84" i="4"/>
  <c r="E84" i="4"/>
  <c r="C91" i="5"/>
  <c r="A92" i="5"/>
  <c r="D91" i="5"/>
  <c r="B91" i="5"/>
  <c r="F91" i="5"/>
  <c r="F84" i="4" l="1"/>
  <c r="H84" i="4" s="1"/>
  <c r="D85" i="4" s="1"/>
  <c r="E86" i="6"/>
  <c r="C86" i="6"/>
  <c r="B86" i="6"/>
  <c r="A87" i="6"/>
  <c r="G86" i="6"/>
  <c r="F85" i="6"/>
  <c r="H85" i="6" s="1"/>
  <c r="D86" i="6" s="1"/>
  <c r="C85" i="4"/>
  <c r="G85" i="4"/>
  <c r="E85" i="4"/>
  <c r="A86" i="4"/>
  <c r="B85" i="4"/>
  <c r="O83" i="2"/>
  <c r="H87" i="5"/>
  <c r="C92" i="5"/>
  <c r="A93" i="5"/>
  <c r="F92" i="5"/>
  <c r="D92" i="5"/>
  <c r="B92" i="5"/>
  <c r="E87" i="6" l="1"/>
  <c r="A88" i="6"/>
  <c r="G87" i="6"/>
  <c r="C87" i="6"/>
  <c r="B87" i="6"/>
  <c r="F86" i="6"/>
  <c r="H86" i="6" s="1"/>
  <c r="D87" i="6" s="1"/>
  <c r="H88" i="5"/>
  <c r="O84" i="2"/>
  <c r="G86" i="4"/>
  <c r="C86" i="4"/>
  <c r="E86" i="4"/>
  <c r="A87" i="4"/>
  <c r="B86" i="4"/>
  <c r="F85" i="4"/>
  <c r="H85" i="4" s="1"/>
  <c r="D86" i="4" s="1"/>
  <c r="F86" i="4" s="1"/>
  <c r="H86" i="4" s="1"/>
  <c r="D87" i="4" s="1"/>
  <c r="C93" i="5"/>
  <c r="F93" i="5"/>
  <c r="D93" i="5"/>
  <c r="B93" i="5"/>
  <c r="A94" i="5"/>
  <c r="E88" i="6" l="1"/>
  <c r="G88" i="6"/>
  <c r="B88" i="6"/>
  <c r="C88" i="6"/>
  <c r="A89" i="6"/>
  <c r="F87" i="6"/>
  <c r="H87" i="6" s="1"/>
  <c r="D88" i="6" s="1"/>
  <c r="E87" i="4"/>
  <c r="C87" i="4"/>
  <c r="A88" i="4"/>
  <c r="B87" i="4"/>
  <c r="G87" i="4"/>
  <c r="O85" i="2"/>
  <c r="H89" i="5"/>
  <c r="C94" i="5"/>
  <c r="D94" i="5"/>
  <c r="A95" i="5"/>
  <c r="F94" i="5"/>
  <c r="B94" i="5"/>
  <c r="F87" i="4" l="1"/>
  <c r="E89" i="6"/>
  <c r="A90" i="6"/>
  <c r="G89" i="6"/>
  <c r="C89" i="6"/>
  <c r="B89" i="6"/>
  <c r="F88" i="6"/>
  <c r="H88" i="6" s="1"/>
  <c r="D89" i="6" s="1"/>
  <c r="O86" i="2"/>
  <c r="H90" i="5"/>
  <c r="H87" i="4"/>
  <c r="D88" i="4" s="1"/>
  <c r="A89" i="4"/>
  <c r="G88" i="4"/>
  <c r="C88" i="4"/>
  <c r="E88" i="4"/>
  <c r="B88" i="4"/>
  <c r="C95" i="5"/>
  <c r="A96" i="5"/>
  <c r="F95" i="5"/>
  <c r="D95" i="5"/>
  <c r="B95" i="5"/>
  <c r="E90" i="6" l="1"/>
  <c r="C90" i="6"/>
  <c r="B90" i="6"/>
  <c r="A91" i="6"/>
  <c r="G90" i="6"/>
  <c r="F89" i="6"/>
  <c r="H89" i="6" s="1"/>
  <c r="D90" i="6" s="1"/>
  <c r="F88" i="4"/>
  <c r="H88" i="4" s="1"/>
  <c r="D89" i="4" s="1"/>
  <c r="E89" i="4"/>
  <c r="A90" i="4"/>
  <c r="G89" i="4"/>
  <c r="C89" i="4"/>
  <c r="B89" i="4"/>
  <c r="H91" i="5"/>
  <c r="O87" i="2"/>
  <c r="C96" i="5"/>
  <c r="F96" i="5"/>
  <c r="D96" i="5"/>
  <c r="A97" i="5"/>
  <c r="B96" i="5"/>
  <c r="F89" i="4" l="1"/>
  <c r="H89" i="4" s="1"/>
  <c r="D90" i="4" s="1"/>
  <c r="E91" i="6"/>
  <c r="A92" i="6"/>
  <c r="G91" i="6"/>
  <c r="C91" i="6"/>
  <c r="B91" i="6"/>
  <c r="F90" i="6"/>
  <c r="H90" i="6" s="1"/>
  <c r="D91" i="6" s="1"/>
  <c r="H92" i="5"/>
  <c r="O88" i="2"/>
  <c r="E90" i="4"/>
  <c r="C90" i="4"/>
  <c r="B90" i="4"/>
  <c r="A91" i="4"/>
  <c r="G90" i="4"/>
  <c r="C97" i="5"/>
  <c r="A98" i="5"/>
  <c r="D97" i="5"/>
  <c r="B97" i="5"/>
  <c r="F97" i="5"/>
  <c r="F90" i="4" l="1"/>
  <c r="H90" i="4" s="1"/>
  <c r="D91" i="4" s="1"/>
  <c r="E92" i="6"/>
  <c r="B92" i="6"/>
  <c r="A93" i="6"/>
  <c r="C92" i="6"/>
  <c r="G92" i="6"/>
  <c r="F91" i="6"/>
  <c r="H91" i="6" s="1"/>
  <c r="D92" i="6" s="1"/>
  <c r="C91" i="4"/>
  <c r="G91" i="4"/>
  <c r="A92" i="4"/>
  <c r="E91" i="4"/>
  <c r="B91" i="4"/>
  <c r="O89" i="2"/>
  <c r="H93" i="5"/>
  <c r="C98" i="5"/>
  <c r="A99" i="5"/>
  <c r="D98" i="5"/>
  <c r="F98" i="5"/>
  <c r="B98" i="5"/>
  <c r="F91" i="4" l="1"/>
  <c r="H91" i="4" s="1"/>
  <c r="D92" i="4" s="1"/>
  <c r="E93" i="6"/>
  <c r="A94" i="6"/>
  <c r="G93" i="6"/>
  <c r="B93" i="6"/>
  <c r="C93" i="6"/>
  <c r="F92" i="6"/>
  <c r="H92" i="6" s="1"/>
  <c r="D93" i="6" s="1"/>
  <c r="O90" i="2"/>
  <c r="H94" i="5"/>
  <c r="E92" i="4"/>
  <c r="G92" i="4"/>
  <c r="C92" i="4"/>
  <c r="A93" i="4"/>
  <c r="B92" i="4"/>
  <c r="C99" i="5"/>
  <c r="F99" i="5"/>
  <c r="D99" i="5"/>
  <c r="A100" i="5"/>
  <c r="B99" i="5"/>
  <c r="F92" i="4" l="1"/>
  <c r="H92" i="4" s="1"/>
  <c r="E94" i="6"/>
  <c r="A95" i="6"/>
  <c r="G94" i="6"/>
  <c r="B94" i="6"/>
  <c r="C94" i="6"/>
  <c r="F93" i="6"/>
  <c r="H93" i="6" s="1"/>
  <c r="D94" i="6" s="1"/>
  <c r="D93" i="4"/>
  <c r="E93" i="4"/>
  <c r="C93" i="4"/>
  <c r="G93" i="4"/>
  <c r="A94" i="4"/>
  <c r="B93" i="4"/>
  <c r="H95" i="5"/>
  <c r="O91" i="2"/>
  <c r="C100" i="5"/>
  <c r="D100" i="5"/>
  <c r="B100" i="5"/>
  <c r="A101" i="5"/>
  <c r="F100" i="5"/>
  <c r="F93" i="4" l="1"/>
  <c r="H93" i="4" s="1"/>
  <c r="D94" i="4" s="1"/>
  <c r="E95" i="6"/>
  <c r="B95" i="6"/>
  <c r="A96" i="6"/>
  <c r="G95" i="6"/>
  <c r="C95" i="6"/>
  <c r="F94" i="6"/>
  <c r="H94" i="6" s="1"/>
  <c r="D95" i="6" s="1"/>
  <c r="O92" i="2"/>
  <c r="H96" i="5"/>
  <c r="E94" i="4"/>
  <c r="G94" i="4"/>
  <c r="C94" i="4"/>
  <c r="A95" i="4"/>
  <c r="B94" i="4"/>
  <c r="C101" i="5"/>
  <c r="A102" i="5"/>
  <c r="B101" i="5"/>
  <c r="D101" i="5"/>
  <c r="F101" i="5"/>
  <c r="F94" i="4" l="1"/>
  <c r="H94" i="4" s="1"/>
  <c r="D95" i="4" s="1"/>
  <c r="E96" i="6"/>
  <c r="C96" i="6"/>
  <c r="A97" i="6"/>
  <c r="B96" i="6"/>
  <c r="G96" i="6"/>
  <c r="F95" i="6"/>
  <c r="H95" i="6" s="1"/>
  <c r="D96" i="6" s="1"/>
  <c r="E95" i="4"/>
  <c r="G95" i="4"/>
  <c r="A96" i="4"/>
  <c r="C95" i="4"/>
  <c r="B95" i="4"/>
  <c r="O93" i="2"/>
  <c r="H97" i="5"/>
  <c r="C102" i="5"/>
  <c r="F102" i="5"/>
  <c r="D102" i="5"/>
  <c r="A103" i="5"/>
  <c r="B102" i="5"/>
  <c r="E97" i="6" l="1"/>
  <c r="A98" i="6"/>
  <c r="G97" i="6"/>
  <c r="B97" i="6"/>
  <c r="C97" i="6"/>
  <c r="F96" i="6"/>
  <c r="H96" i="6" s="1"/>
  <c r="D97" i="6" s="1"/>
  <c r="F95" i="4"/>
  <c r="H95" i="4" s="1"/>
  <c r="D96" i="4" s="1"/>
  <c r="H98" i="5"/>
  <c r="O94" i="2"/>
  <c r="A97" i="4"/>
  <c r="G96" i="4"/>
  <c r="E96" i="4"/>
  <c r="C96" i="4"/>
  <c r="B96" i="4"/>
  <c r="C103" i="5"/>
  <c r="F103" i="5"/>
  <c r="D103" i="5"/>
  <c r="B103" i="5"/>
  <c r="A104" i="5"/>
  <c r="F96" i="4" l="1"/>
  <c r="H96" i="4" s="1"/>
  <c r="D97" i="4" s="1"/>
  <c r="E98" i="6"/>
  <c r="C98" i="6"/>
  <c r="B98" i="6"/>
  <c r="A99" i="6"/>
  <c r="G98" i="6"/>
  <c r="F97" i="6"/>
  <c r="H97" i="6" s="1"/>
  <c r="D98" i="6" s="1"/>
  <c r="B97" i="4"/>
  <c r="G97" i="4"/>
  <c r="E97" i="4"/>
  <c r="C97" i="4"/>
  <c r="A98" i="4"/>
  <c r="H99" i="5"/>
  <c r="O95" i="2"/>
  <c r="C104" i="5"/>
  <c r="F104" i="5"/>
  <c r="D104" i="5"/>
  <c r="A105" i="5"/>
  <c r="B104" i="5"/>
  <c r="E99" i="6" l="1"/>
  <c r="A100" i="6"/>
  <c r="C99" i="6"/>
  <c r="B99" i="6"/>
  <c r="G99" i="6"/>
  <c r="F98" i="6"/>
  <c r="H98" i="6" s="1"/>
  <c r="D99" i="6" s="1"/>
  <c r="F97" i="4"/>
  <c r="H97" i="4" s="1"/>
  <c r="D98" i="4" s="1"/>
  <c r="H100" i="5"/>
  <c r="O96" i="2"/>
  <c r="A99" i="4"/>
  <c r="E98" i="4"/>
  <c r="C98" i="4"/>
  <c r="G98" i="4"/>
  <c r="B98" i="4"/>
  <c r="C105" i="5"/>
  <c r="F105" i="5"/>
  <c r="D105" i="5"/>
  <c r="A106" i="5"/>
  <c r="B105" i="5"/>
  <c r="E100" i="6" l="1"/>
  <c r="A101" i="6"/>
  <c r="B100" i="6"/>
  <c r="G100" i="6"/>
  <c r="C100" i="6"/>
  <c r="F99" i="6"/>
  <c r="H99" i="6" s="1"/>
  <c r="D100" i="6" s="1"/>
  <c r="F98" i="4"/>
  <c r="H98" i="4" s="1"/>
  <c r="D99" i="4" s="1"/>
  <c r="C99" i="4"/>
  <c r="E99" i="4"/>
  <c r="G99" i="4"/>
  <c r="A100" i="4"/>
  <c r="B99" i="4"/>
  <c r="H101" i="5"/>
  <c r="O97" i="2"/>
  <c r="C106" i="5"/>
  <c r="A107" i="5"/>
  <c r="F106" i="5"/>
  <c r="D106" i="5"/>
  <c r="B106" i="5"/>
  <c r="F99" i="4" l="1"/>
  <c r="H99" i="4" s="1"/>
  <c r="E101" i="6"/>
  <c r="C101" i="6"/>
  <c r="B101" i="6"/>
  <c r="A102" i="6"/>
  <c r="G101" i="6"/>
  <c r="F100" i="6"/>
  <c r="H100" i="6" s="1"/>
  <c r="D101" i="6" s="1"/>
  <c r="D100" i="4"/>
  <c r="O98" i="2"/>
  <c r="H102" i="5"/>
  <c r="C100" i="4"/>
  <c r="A101" i="4"/>
  <c r="G100" i="4"/>
  <c r="B100" i="4"/>
  <c r="E100" i="4"/>
  <c r="C107" i="5"/>
  <c r="B107" i="5"/>
  <c r="F107" i="5"/>
  <c r="D107" i="5"/>
  <c r="A108" i="5"/>
  <c r="E102" i="6" l="1"/>
  <c r="C102" i="6"/>
  <c r="B102" i="6"/>
  <c r="A103" i="6"/>
  <c r="G102" i="6"/>
  <c r="F101" i="6"/>
  <c r="H101" i="6" s="1"/>
  <c r="D102" i="6" s="1"/>
  <c r="F100" i="4"/>
  <c r="H100" i="4" s="1"/>
  <c r="D101" i="4" s="1"/>
  <c r="E101" i="4"/>
  <c r="A102" i="4"/>
  <c r="C101" i="4"/>
  <c r="G101" i="4"/>
  <c r="B101" i="4"/>
  <c r="O99" i="2"/>
  <c r="H103" i="5"/>
  <c r="C108" i="5"/>
  <c r="F108" i="5"/>
  <c r="D108" i="5"/>
  <c r="B108" i="5"/>
  <c r="A109" i="5"/>
  <c r="E103" i="6" l="1"/>
  <c r="A104" i="6"/>
  <c r="G103" i="6"/>
  <c r="C103" i="6"/>
  <c r="B103" i="6"/>
  <c r="F102" i="6"/>
  <c r="H102" i="6" s="1"/>
  <c r="D103" i="6" s="1"/>
  <c r="F101" i="4"/>
  <c r="H101" i="4" s="1"/>
  <c r="D102" i="4" s="1"/>
  <c r="O100" i="2"/>
  <c r="H104" i="5"/>
  <c r="E102" i="4"/>
  <c r="G102" i="4"/>
  <c r="A103" i="4"/>
  <c r="C102" i="4"/>
  <c r="B102" i="4"/>
  <c r="C109" i="5"/>
  <c r="A110" i="5"/>
  <c r="F109" i="5"/>
  <c r="D109" i="5"/>
  <c r="B109" i="5"/>
  <c r="F102" i="4" l="1"/>
  <c r="H102" i="4" s="1"/>
  <c r="D103" i="4" s="1"/>
  <c r="E104" i="6"/>
  <c r="C104" i="6"/>
  <c r="B104" i="6"/>
  <c r="A105" i="6"/>
  <c r="G104" i="6"/>
  <c r="F103" i="6"/>
  <c r="H103" i="6" s="1"/>
  <c r="D104" i="6" s="1"/>
  <c r="B103" i="4"/>
  <c r="C103" i="4"/>
  <c r="E103" i="4"/>
  <c r="G103" i="4"/>
  <c r="A104" i="4"/>
  <c r="O101" i="2"/>
  <c r="H105" i="5"/>
  <c r="C110" i="5"/>
  <c r="F110" i="5"/>
  <c r="D110" i="5"/>
  <c r="B110" i="5"/>
  <c r="A111" i="5"/>
  <c r="E105" i="6" l="1"/>
  <c r="A106" i="6"/>
  <c r="G105" i="6"/>
  <c r="B105" i="6"/>
  <c r="C105" i="6"/>
  <c r="F104" i="6"/>
  <c r="H104" i="6" s="1"/>
  <c r="D105" i="6" s="1"/>
  <c r="F103" i="4"/>
  <c r="H103" i="4" s="1"/>
  <c r="D104" i="4" s="1"/>
  <c r="O102" i="2"/>
  <c r="H106" i="5"/>
  <c r="A105" i="4"/>
  <c r="E104" i="4"/>
  <c r="B104" i="4"/>
  <c r="C104" i="4"/>
  <c r="G104" i="4"/>
  <c r="C111" i="5"/>
  <c r="F111" i="5"/>
  <c r="D111" i="5"/>
  <c r="A112" i="5"/>
  <c r="B111" i="5"/>
  <c r="E106" i="6" l="1"/>
  <c r="B106" i="6"/>
  <c r="C106" i="6"/>
  <c r="G106" i="6"/>
  <c r="A107" i="6"/>
  <c r="F105" i="6"/>
  <c r="H105" i="6" s="1"/>
  <c r="D106" i="6" s="1"/>
  <c r="F104" i="4"/>
  <c r="H104" i="4" s="1"/>
  <c r="D105" i="4" s="1"/>
  <c r="B105" i="4"/>
  <c r="A106" i="4"/>
  <c r="G105" i="4"/>
  <c r="C105" i="4"/>
  <c r="E105" i="4"/>
  <c r="H107" i="5"/>
  <c r="O103" i="2"/>
  <c r="C112" i="5"/>
  <c r="D112" i="5"/>
  <c r="B112" i="5"/>
  <c r="A113" i="5"/>
  <c r="F112" i="5"/>
  <c r="E107" i="6" l="1"/>
  <c r="G107" i="6"/>
  <c r="C107" i="6"/>
  <c r="B107" i="6"/>
  <c r="A108" i="6"/>
  <c r="F106" i="6"/>
  <c r="H106" i="6" s="1"/>
  <c r="D107" i="6" s="1"/>
  <c r="F105" i="4"/>
  <c r="H105" i="4" s="1"/>
  <c r="D106" i="4" s="1"/>
  <c r="C106" i="4"/>
  <c r="E106" i="4"/>
  <c r="G106" i="4"/>
  <c r="A107" i="4"/>
  <c r="B106" i="4"/>
  <c r="O104" i="2"/>
  <c r="H108" i="5"/>
  <c r="C113" i="5"/>
  <c r="F113" i="5"/>
  <c r="D113" i="5"/>
  <c r="B113" i="5"/>
  <c r="A114" i="5"/>
  <c r="E108" i="6" l="1"/>
  <c r="C108" i="6"/>
  <c r="G108" i="6"/>
  <c r="A109" i="6"/>
  <c r="B108" i="6"/>
  <c r="F107" i="6"/>
  <c r="H107" i="6" s="1"/>
  <c r="D108" i="6" s="1"/>
  <c r="F106" i="4"/>
  <c r="H106" i="4" s="1"/>
  <c r="D107" i="4" s="1"/>
  <c r="O105" i="2"/>
  <c r="H109" i="5"/>
  <c r="A108" i="4"/>
  <c r="G107" i="4"/>
  <c r="B107" i="4"/>
  <c r="E107" i="4"/>
  <c r="C107" i="4"/>
  <c r="C114" i="5"/>
  <c r="F114" i="5"/>
  <c r="D114" i="5"/>
  <c r="A115" i="5"/>
  <c r="B114" i="5"/>
  <c r="F107" i="4" l="1"/>
  <c r="H107" i="4" s="1"/>
  <c r="D108" i="4" s="1"/>
  <c r="E109" i="6"/>
  <c r="A110" i="6"/>
  <c r="G109" i="6"/>
  <c r="C109" i="6"/>
  <c r="B109" i="6"/>
  <c r="F108" i="6"/>
  <c r="H108" i="6" s="1"/>
  <c r="D109" i="6" s="1"/>
  <c r="G108" i="4"/>
  <c r="C108" i="4"/>
  <c r="A109" i="4"/>
  <c r="E108" i="4"/>
  <c r="B108" i="4"/>
  <c r="H110" i="5"/>
  <c r="O106" i="2"/>
  <c r="C115" i="5"/>
  <c r="F115" i="5"/>
  <c r="B115" i="5"/>
  <c r="A116" i="5"/>
  <c r="D115" i="5"/>
  <c r="F108" i="4" l="1"/>
  <c r="H108" i="4" s="1"/>
  <c r="D109" i="4" s="1"/>
  <c r="E110" i="6"/>
  <c r="G110" i="6"/>
  <c r="C110" i="6"/>
  <c r="A111" i="6"/>
  <c r="B110" i="6"/>
  <c r="F109" i="6"/>
  <c r="H109" i="6" s="1"/>
  <c r="D110" i="6" s="1"/>
  <c r="H111" i="5"/>
  <c r="O107" i="2"/>
  <c r="C109" i="4"/>
  <c r="G109" i="4"/>
  <c r="B109" i="4"/>
  <c r="A110" i="4"/>
  <c r="E109" i="4"/>
  <c r="C116" i="5"/>
  <c r="A117" i="5"/>
  <c r="F116" i="5"/>
  <c r="D116" i="5"/>
  <c r="B116" i="5"/>
  <c r="F109" i="4" l="1"/>
  <c r="H109" i="4" s="1"/>
  <c r="D110" i="4" s="1"/>
  <c r="E111" i="6"/>
  <c r="A112" i="6"/>
  <c r="G111" i="6"/>
  <c r="C111" i="6"/>
  <c r="B111" i="6"/>
  <c r="F110" i="6"/>
  <c r="H110" i="6" s="1"/>
  <c r="D111" i="6" s="1"/>
  <c r="B110" i="4"/>
  <c r="E110" i="4"/>
  <c r="G110" i="4"/>
  <c r="C110" i="4"/>
  <c r="A111" i="4"/>
  <c r="H112" i="5"/>
  <c r="O108" i="2"/>
  <c r="C117" i="5"/>
  <c r="F117" i="5"/>
  <c r="D117" i="5"/>
  <c r="B117" i="5"/>
  <c r="A118" i="5"/>
  <c r="E112" i="6" l="1"/>
  <c r="G112" i="6"/>
  <c r="C112" i="6"/>
  <c r="B112" i="6"/>
  <c r="A113" i="6"/>
  <c r="F111" i="6"/>
  <c r="H111" i="6" s="1"/>
  <c r="D112" i="6" s="1"/>
  <c r="F110" i="4"/>
  <c r="H110" i="4" s="1"/>
  <c r="D111" i="4" s="1"/>
  <c r="O109" i="2"/>
  <c r="H113" i="5"/>
  <c r="G111" i="4"/>
  <c r="C111" i="4"/>
  <c r="E111" i="4"/>
  <c r="B111" i="4"/>
  <c r="A112" i="4"/>
  <c r="C118" i="5"/>
  <c r="D118" i="5"/>
  <c r="B118" i="5"/>
  <c r="A119" i="5"/>
  <c r="F118" i="5"/>
  <c r="E113" i="6" l="1"/>
  <c r="A114" i="6"/>
  <c r="G113" i="6"/>
  <c r="C113" i="6"/>
  <c r="B113" i="6"/>
  <c r="F112" i="6"/>
  <c r="H112" i="6" s="1"/>
  <c r="D113" i="6" s="1"/>
  <c r="F111" i="4"/>
  <c r="H111" i="4" s="1"/>
  <c r="D112" i="4" s="1"/>
  <c r="E112" i="4"/>
  <c r="A113" i="4"/>
  <c r="G112" i="4"/>
  <c r="C112" i="4"/>
  <c r="B112" i="4"/>
  <c r="O110" i="2"/>
  <c r="H114" i="5"/>
  <c r="C119" i="5"/>
  <c r="A120" i="5"/>
  <c r="D119" i="5"/>
  <c r="B119" i="5"/>
  <c r="F119" i="5"/>
  <c r="E114" i="6" l="1"/>
  <c r="C114" i="6"/>
  <c r="B114" i="6"/>
  <c r="A115" i="6"/>
  <c r="G114" i="6"/>
  <c r="F113" i="6"/>
  <c r="H113" i="6" s="1"/>
  <c r="D114" i="6" s="1"/>
  <c r="F112" i="4"/>
  <c r="H112" i="4" s="1"/>
  <c r="D113" i="4" s="1"/>
  <c r="H115" i="5"/>
  <c r="O111" i="2"/>
  <c r="G113" i="4"/>
  <c r="C113" i="4"/>
  <c r="B113" i="4"/>
  <c r="E113" i="4"/>
  <c r="A114" i="4"/>
  <c r="C120" i="5"/>
  <c r="F120" i="5"/>
  <c r="D120" i="5"/>
  <c r="A121" i="5"/>
  <c r="B120" i="5"/>
  <c r="F113" i="4" l="1"/>
  <c r="H113" i="4" s="1"/>
  <c r="D114" i="4" s="1"/>
  <c r="E115" i="6"/>
  <c r="G115" i="6"/>
  <c r="B115" i="6"/>
  <c r="A116" i="6"/>
  <c r="C115" i="6"/>
  <c r="F114" i="6"/>
  <c r="H114" i="6" s="1"/>
  <c r="D115" i="6" s="1"/>
  <c r="O112" i="2"/>
  <c r="H116" i="5"/>
  <c r="B114" i="4"/>
  <c r="C114" i="4"/>
  <c r="E114" i="4"/>
  <c r="A115" i="4"/>
  <c r="G114" i="4"/>
  <c r="C121" i="5"/>
  <c r="A122" i="5"/>
  <c r="D121" i="5"/>
  <c r="F121" i="5"/>
  <c r="B121" i="5"/>
  <c r="F114" i="4" l="1"/>
  <c r="H114" i="4" s="1"/>
  <c r="D115" i="4" s="1"/>
  <c r="E116" i="6"/>
  <c r="A117" i="6"/>
  <c r="G116" i="6"/>
  <c r="C116" i="6"/>
  <c r="B116" i="6"/>
  <c r="F115" i="6"/>
  <c r="H115" i="6" s="1"/>
  <c r="D116" i="6" s="1"/>
  <c r="E115" i="4"/>
  <c r="A116" i="4"/>
  <c r="C115" i="4"/>
  <c r="B115" i="4"/>
  <c r="G115" i="4"/>
  <c r="O113" i="2"/>
  <c r="H117" i="5"/>
  <c r="C122" i="5"/>
  <c r="A123" i="5"/>
  <c r="F122" i="5"/>
  <c r="B122" i="5"/>
  <c r="D122" i="5"/>
  <c r="F115" i="4" l="1"/>
  <c r="H115" i="4" s="1"/>
  <c r="D116" i="4" s="1"/>
  <c r="E117" i="6"/>
  <c r="B117" i="6"/>
  <c r="A118" i="6"/>
  <c r="G117" i="6"/>
  <c r="C117" i="6"/>
  <c r="F116" i="6"/>
  <c r="H116" i="6" s="1"/>
  <c r="D117" i="6" s="1"/>
  <c r="H118" i="5"/>
  <c r="O114" i="2"/>
  <c r="G116" i="4"/>
  <c r="A117" i="4"/>
  <c r="C116" i="4"/>
  <c r="E116" i="4"/>
  <c r="B116" i="4"/>
  <c r="C123" i="5"/>
  <c r="F123" i="5"/>
  <c r="D123" i="5"/>
  <c r="A124" i="5"/>
  <c r="B123" i="5"/>
  <c r="E118" i="6" l="1"/>
  <c r="A119" i="6"/>
  <c r="C118" i="6"/>
  <c r="B118" i="6"/>
  <c r="G118" i="6"/>
  <c r="F117" i="6"/>
  <c r="H117" i="6" s="1"/>
  <c r="D118" i="6" s="1"/>
  <c r="F116" i="4"/>
  <c r="H116" i="4" s="1"/>
  <c r="D117" i="4" s="1"/>
  <c r="A118" i="4"/>
  <c r="G117" i="4"/>
  <c r="E117" i="4"/>
  <c r="C117" i="4"/>
  <c r="B117" i="4"/>
  <c r="H119" i="5"/>
  <c r="O115" i="2"/>
  <c r="C124" i="5"/>
  <c r="D124" i="5"/>
  <c r="B124" i="5"/>
  <c r="F124" i="5"/>
  <c r="A125" i="5"/>
  <c r="F117" i="4" l="1"/>
  <c r="H117" i="4" s="1"/>
  <c r="D118" i="4" s="1"/>
  <c r="E119" i="6"/>
  <c r="A120" i="6"/>
  <c r="G119" i="6"/>
  <c r="C119" i="6"/>
  <c r="B119" i="6"/>
  <c r="F118" i="6"/>
  <c r="H118" i="6" s="1"/>
  <c r="D119" i="6" s="1"/>
  <c r="O116" i="2"/>
  <c r="H120" i="5"/>
  <c r="E118" i="4"/>
  <c r="C118" i="4"/>
  <c r="G118" i="4"/>
  <c r="A119" i="4"/>
  <c r="B118" i="4"/>
  <c r="C125" i="5"/>
  <c r="A126" i="5"/>
  <c r="F125" i="5"/>
  <c r="D125" i="5"/>
  <c r="B125" i="5"/>
  <c r="E120" i="6" l="1"/>
  <c r="C120" i="6"/>
  <c r="B120" i="6"/>
  <c r="G120" i="6"/>
  <c r="A121" i="6"/>
  <c r="F119" i="6"/>
  <c r="H119" i="6" s="1"/>
  <c r="D120" i="6" s="1"/>
  <c r="F118" i="4"/>
  <c r="H118" i="4" s="1"/>
  <c r="D119" i="4" s="1"/>
  <c r="E119" i="4"/>
  <c r="A120" i="4"/>
  <c r="C119" i="4"/>
  <c r="G119" i="4"/>
  <c r="B119" i="4"/>
  <c r="H121" i="5"/>
  <c r="O117" i="2"/>
  <c r="C126" i="5"/>
  <c r="F126" i="5"/>
  <c r="D126" i="5"/>
  <c r="A127" i="5"/>
  <c r="B126" i="5"/>
  <c r="F119" i="4" l="1"/>
  <c r="H119" i="4" s="1"/>
  <c r="D120" i="4" s="1"/>
  <c r="E121" i="6"/>
  <c r="A122" i="6"/>
  <c r="G121" i="6"/>
  <c r="B121" i="6"/>
  <c r="C121" i="6"/>
  <c r="F120" i="6"/>
  <c r="H120" i="6" s="1"/>
  <c r="D121" i="6" s="1"/>
  <c r="O118" i="2"/>
  <c r="H122" i="5"/>
  <c r="G120" i="4"/>
  <c r="E120" i="4"/>
  <c r="A121" i="4"/>
  <c r="C120" i="4"/>
  <c r="B120" i="4"/>
  <c r="C127" i="5"/>
  <c r="F127" i="5"/>
  <c r="D127" i="5"/>
  <c r="B127" i="5"/>
  <c r="A128" i="5"/>
  <c r="E122" i="6" l="1"/>
  <c r="A123" i="6"/>
  <c r="B122" i="6"/>
  <c r="C122" i="6"/>
  <c r="G122" i="6"/>
  <c r="F121" i="6"/>
  <c r="H121" i="6" s="1"/>
  <c r="D122" i="6" s="1"/>
  <c r="F120" i="4"/>
  <c r="H120" i="4" s="1"/>
  <c r="D121" i="4" s="1"/>
  <c r="G121" i="4"/>
  <c r="B121" i="4"/>
  <c r="E121" i="4"/>
  <c r="A122" i="4"/>
  <c r="C121" i="4"/>
  <c r="O119" i="2"/>
  <c r="H123" i="5"/>
  <c r="C128" i="5"/>
  <c r="A129" i="5"/>
  <c r="F128" i="5"/>
  <c r="D128" i="5"/>
  <c r="B128" i="5"/>
  <c r="E123" i="6" l="1"/>
  <c r="A124" i="6"/>
  <c r="C123" i="6"/>
  <c r="B123" i="6"/>
  <c r="G123" i="6"/>
  <c r="F122" i="6"/>
  <c r="H122" i="6" s="1"/>
  <c r="D123" i="6" s="1"/>
  <c r="O120" i="2"/>
  <c r="H124" i="5"/>
  <c r="F121" i="4"/>
  <c r="H121" i="4" s="1"/>
  <c r="D122" i="4" s="1"/>
  <c r="A123" i="4"/>
  <c r="G122" i="4"/>
  <c r="B122" i="4"/>
  <c r="E122" i="4"/>
  <c r="C122" i="4"/>
  <c r="C129" i="5"/>
  <c r="F129" i="5"/>
  <c r="D129" i="5"/>
  <c r="B129" i="5"/>
  <c r="A130" i="5"/>
  <c r="E124" i="6" l="1"/>
  <c r="G124" i="6"/>
  <c r="C124" i="6"/>
  <c r="B124" i="6"/>
  <c r="A125" i="6"/>
  <c r="F123" i="6"/>
  <c r="H123" i="6" s="1"/>
  <c r="D124" i="6" s="1"/>
  <c r="F122" i="4"/>
  <c r="H122" i="4" s="1"/>
  <c r="D123" i="4" s="1"/>
  <c r="E123" i="4"/>
  <c r="A124" i="4"/>
  <c r="B123" i="4"/>
  <c r="C123" i="4"/>
  <c r="G123" i="4"/>
  <c r="H125" i="5"/>
  <c r="O121" i="2"/>
  <c r="C130" i="5"/>
  <c r="A131" i="5"/>
  <c r="F130" i="5"/>
  <c r="B130" i="5"/>
  <c r="D130" i="5"/>
  <c r="F123" i="4" l="1"/>
  <c r="H123" i="4" s="1"/>
  <c r="D124" i="4" s="1"/>
  <c r="E125" i="6"/>
  <c r="A126" i="6"/>
  <c r="G125" i="6"/>
  <c r="C125" i="6"/>
  <c r="B125" i="6"/>
  <c r="F124" i="6"/>
  <c r="H124" i="6" s="1"/>
  <c r="D125" i="6" s="1"/>
  <c r="H126" i="5"/>
  <c r="O122" i="2"/>
  <c r="C124" i="4"/>
  <c r="A125" i="4"/>
  <c r="B124" i="4"/>
  <c r="E124" i="4"/>
  <c r="G124" i="4"/>
  <c r="C131" i="5"/>
  <c r="B131" i="5"/>
  <c r="F131" i="5"/>
  <c r="A132" i="5"/>
  <c r="D131" i="5"/>
  <c r="F124" i="4" l="1"/>
  <c r="H124" i="4" s="1"/>
  <c r="D125" i="4" s="1"/>
  <c r="E126" i="6"/>
  <c r="C126" i="6"/>
  <c r="B126" i="6"/>
  <c r="A127" i="6"/>
  <c r="G126" i="6"/>
  <c r="F125" i="6"/>
  <c r="H125" i="6" s="1"/>
  <c r="D126" i="6" s="1"/>
  <c r="E125" i="4"/>
  <c r="C125" i="4"/>
  <c r="G125" i="4"/>
  <c r="B125" i="4"/>
  <c r="A126" i="4"/>
  <c r="O123" i="2"/>
  <c r="H127" i="5"/>
  <c r="C132" i="5"/>
  <c r="F132" i="5"/>
  <c r="D132" i="5"/>
  <c r="B132" i="5"/>
  <c r="A133" i="5"/>
  <c r="F125" i="4" l="1"/>
  <c r="H125" i="4" s="1"/>
  <c r="D126" i="4" s="1"/>
  <c r="E127" i="6"/>
  <c r="B127" i="6"/>
  <c r="C127" i="6"/>
  <c r="G127" i="6"/>
  <c r="A128" i="6"/>
  <c r="F126" i="6"/>
  <c r="H126" i="6" s="1"/>
  <c r="D127" i="6" s="1"/>
  <c r="O124" i="2"/>
  <c r="H128" i="5"/>
  <c r="B126" i="4"/>
  <c r="A127" i="4"/>
  <c r="C126" i="4"/>
  <c r="E126" i="4"/>
  <c r="G126" i="4"/>
  <c r="C133" i="5"/>
  <c r="A134" i="5"/>
  <c r="F133" i="5"/>
  <c r="D133" i="5"/>
  <c r="B133" i="5"/>
  <c r="E128" i="6" l="1"/>
  <c r="G128" i="6"/>
  <c r="A129" i="6"/>
  <c r="C128" i="6"/>
  <c r="B128" i="6"/>
  <c r="F127" i="6"/>
  <c r="H127" i="6" s="1"/>
  <c r="D128" i="6" s="1"/>
  <c r="F126" i="4"/>
  <c r="H126" i="4" s="1"/>
  <c r="D127" i="4" s="1"/>
  <c r="G127" i="4"/>
  <c r="E127" i="4"/>
  <c r="B127" i="4"/>
  <c r="C127" i="4"/>
  <c r="A128" i="4"/>
  <c r="O125" i="2"/>
  <c r="H129" i="5"/>
  <c r="C134" i="5"/>
  <c r="F134" i="5"/>
  <c r="D134" i="5"/>
  <c r="B134" i="5"/>
  <c r="A135" i="5"/>
  <c r="E129" i="6" l="1"/>
  <c r="G129" i="6"/>
  <c r="B129" i="6"/>
  <c r="A130" i="6"/>
  <c r="C129" i="6"/>
  <c r="F128" i="6"/>
  <c r="H128" i="6" s="1"/>
  <c r="D129" i="6" s="1"/>
  <c r="H130" i="5"/>
  <c r="O126" i="2"/>
  <c r="B128" i="4"/>
  <c r="A129" i="4"/>
  <c r="C128" i="4"/>
  <c r="E128" i="4"/>
  <c r="G128" i="4"/>
  <c r="F127" i="4"/>
  <c r="H127" i="4" s="1"/>
  <c r="D128" i="4" s="1"/>
  <c r="C135" i="5"/>
  <c r="F135" i="5"/>
  <c r="D135" i="5"/>
  <c r="A136" i="5"/>
  <c r="B135" i="5"/>
  <c r="E130" i="6" l="1"/>
  <c r="C130" i="6"/>
  <c r="A131" i="6"/>
  <c r="G130" i="6"/>
  <c r="B130" i="6"/>
  <c r="F129" i="6"/>
  <c r="H129" i="6" s="1"/>
  <c r="D130" i="6" s="1"/>
  <c r="F128" i="4"/>
  <c r="H128" i="4" s="1"/>
  <c r="D129" i="4" s="1"/>
  <c r="H131" i="5"/>
  <c r="O127" i="2"/>
  <c r="B129" i="4"/>
  <c r="G129" i="4"/>
  <c r="C129" i="4"/>
  <c r="E129" i="4"/>
  <c r="A130" i="4"/>
  <c r="C136" i="5"/>
  <c r="D136" i="5"/>
  <c r="B136" i="5"/>
  <c r="A137" i="5"/>
  <c r="F136" i="5"/>
  <c r="E131" i="6" l="1"/>
  <c r="A132" i="6"/>
  <c r="C131" i="6"/>
  <c r="B131" i="6"/>
  <c r="G131" i="6"/>
  <c r="F130" i="6"/>
  <c r="H130" i="6" s="1"/>
  <c r="D131" i="6" s="1"/>
  <c r="F129" i="4"/>
  <c r="H129" i="4" s="1"/>
  <c r="D130" i="4" s="1"/>
  <c r="O128" i="2"/>
  <c r="H132" i="5"/>
  <c r="A131" i="4"/>
  <c r="E130" i="4"/>
  <c r="C130" i="4"/>
  <c r="G130" i="4"/>
  <c r="B130" i="4"/>
  <c r="C137" i="5"/>
  <c r="F137" i="5"/>
  <c r="D137" i="5"/>
  <c r="B137" i="5"/>
  <c r="A138" i="5"/>
  <c r="F130" i="4" l="1"/>
  <c r="H130" i="4" s="1"/>
  <c r="D131" i="4" s="1"/>
  <c r="E132" i="6"/>
  <c r="A133" i="6"/>
  <c r="G132" i="6"/>
  <c r="C132" i="6"/>
  <c r="B132" i="6"/>
  <c r="F131" i="6"/>
  <c r="H131" i="6" s="1"/>
  <c r="D132" i="6" s="1"/>
  <c r="B131" i="4"/>
  <c r="E131" i="4"/>
  <c r="A132" i="4"/>
  <c r="C131" i="4"/>
  <c r="G131" i="4"/>
  <c r="H133" i="5"/>
  <c r="O129" i="2"/>
  <c r="C138" i="5"/>
  <c r="F138" i="5"/>
  <c r="D138" i="5"/>
  <c r="A139" i="5"/>
  <c r="B138" i="5"/>
  <c r="F131" i="4" l="1"/>
  <c r="H131" i="4" s="1"/>
  <c r="D132" i="4" s="1"/>
  <c r="E133" i="6"/>
  <c r="B133" i="6"/>
  <c r="G133" i="6"/>
  <c r="A134" i="6"/>
  <c r="C133" i="6"/>
  <c r="F132" i="6"/>
  <c r="H132" i="6" s="1"/>
  <c r="D133" i="6" s="1"/>
  <c r="O130" i="2"/>
  <c r="H134" i="5"/>
  <c r="G132" i="4"/>
  <c r="C132" i="4"/>
  <c r="E132" i="4"/>
  <c r="B132" i="4"/>
  <c r="A133" i="4"/>
  <c r="C139" i="5"/>
  <c r="F139" i="5"/>
  <c r="B139" i="5"/>
  <c r="D139" i="5"/>
  <c r="A140" i="5"/>
  <c r="E134" i="6" l="1"/>
  <c r="A135" i="6"/>
  <c r="G134" i="6"/>
  <c r="C134" i="6"/>
  <c r="B134" i="6"/>
  <c r="F133" i="6"/>
  <c r="H133" i="6" s="1"/>
  <c r="D134" i="6" s="1"/>
  <c r="G133" i="4"/>
  <c r="C133" i="4"/>
  <c r="A134" i="4"/>
  <c r="E133" i="4"/>
  <c r="B133" i="4"/>
  <c r="F132" i="4"/>
  <c r="H132" i="4" s="1"/>
  <c r="D133" i="4" s="1"/>
  <c r="O131" i="2"/>
  <c r="H135" i="5"/>
  <c r="C140" i="5"/>
  <c r="A141" i="5"/>
  <c r="F140" i="5"/>
  <c r="D140" i="5"/>
  <c r="B140" i="5"/>
  <c r="E135" i="6" l="1"/>
  <c r="A136" i="6"/>
  <c r="C135" i="6"/>
  <c r="B135" i="6"/>
  <c r="G135" i="6"/>
  <c r="F134" i="6"/>
  <c r="H134" i="6" s="1"/>
  <c r="D135" i="6" s="1"/>
  <c r="H136" i="5"/>
  <c r="O132" i="2"/>
  <c r="F133" i="4"/>
  <c r="H133" i="4" s="1"/>
  <c r="D134" i="4" s="1"/>
  <c r="E134" i="4"/>
  <c r="A135" i="4"/>
  <c r="G134" i="4"/>
  <c r="C134" i="4"/>
  <c r="B134" i="4"/>
  <c r="C141" i="5"/>
  <c r="F141" i="5"/>
  <c r="D141" i="5"/>
  <c r="B141" i="5"/>
  <c r="A142" i="5"/>
  <c r="E136" i="6" l="1"/>
  <c r="C136" i="6"/>
  <c r="B136" i="6"/>
  <c r="A137" i="6"/>
  <c r="G136" i="6"/>
  <c r="F135" i="6"/>
  <c r="H135" i="6" s="1"/>
  <c r="D136" i="6" s="1"/>
  <c r="F134" i="4"/>
  <c r="H134" i="4" s="1"/>
  <c r="D135" i="4" s="1"/>
  <c r="G135" i="4"/>
  <c r="E135" i="4"/>
  <c r="C135" i="4"/>
  <c r="A136" i="4"/>
  <c r="B135" i="4"/>
  <c r="H137" i="5"/>
  <c r="O133" i="2"/>
  <c r="C142" i="5"/>
  <c r="D142" i="5"/>
  <c r="B142" i="5"/>
  <c r="F142" i="5"/>
  <c r="A143" i="5"/>
  <c r="F135" i="4" l="1"/>
  <c r="H135" i="4" s="1"/>
  <c r="D136" i="4" s="1"/>
  <c r="E137" i="6"/>
  <c r="A138" i="6"/>
  <c r="C137" i="6"/>
  <c r="G137" i="6"/>
  <c r="B137" i="6"/>
  <c r="F136" i="6"/>
  <c r="H136" i="6" s="1"/>
  <c r="D137" i="6" s="1"/>
  <c r="O134" i="2"/>
  <c r="H138" i="5"/>
  <c r="E136" i="4"/>
  <c r="G136" i="4"/>
  <c r="C136" i="4"/>
  <c r="B136" i="4"/>
  <c r="A137" i="4"/>
  <c r="C143" i="5"/>
  <c r="A144" i="5"/>
  <c r="D143" i="5"/>
  <c r="F143" i="5"/>
  <c r="B143" i="5"/>
  <c r="F136" i="4" l="1"/>
  <c r="H136" i="4" s="1"/>
  <c r="D137" i="4" s="1"/>
  <c r="E138" i="6"/>
  <c r="A139" i="6"/>
  <c r="G138" i="6"/>
  <c r="B138" i="6"/>
  <c r="C138" i="6"/>
  <c r="F137" i="6"/>
  <c r="H137" i="6" s="1"/>
  <c r="D138" i="6" s="1"/>
  <c r="B137" i="4"/>
  <c r="E137" i="4"/>
  <c r="A138" i="4"/>
  <c r="G137" i="4"/>
  <c r="C137" i="4"/>
  <c r="H139" i="5"/>
  <c r="O135" i="2"/>
  <c r="C144" i="5"/>
  <c r="F144" i="5"/>
  <c r="D144" i="5"/>
  <c r="A145" i="5"/>
  <c r="B144" i="5"/>
  <c r="E139" i="6" l="1"/>
  <c r="G139" i="6"/>
  <c r="C139" i="6"/>
  <c r="B139" i="6"/>
  <c r="A140" i="6"/>
  <c r="F138" i="6"/>
  <c r="H138" i="6" s="1"/>
  <c r="D139" i="6" s="1"/>
  <c r="F137" i="4"/>
  <c r="H137" i="4" s="1"/>
  <c r="D138" i="4" s="1"/>
  <c r="O136" i="2"/>
  <c r="H140" i="5"/>
  <c r="E138" i="4"/>
  <c r="C138" i="4"/>
  <c r="G138" i="4"/>
  <c r="A139" i="4"/>
  <c r="B138" i="4"/>
  <c r="C145" i="5"/>
  <c r="A146" i="5"/>
  <c r="B145" i="5"/>
  <c r="F145" i="5"/>
  <c r="D145" i="5"/>
  <c r="F138" i="4" l="1"/>
  <c r="H138" i="4" s="1"/>
  <c r="D139" i="4" s="1"/>
  <c r="E140" i="6"/>
  <c r="C140" i="6"/>
  <c r="B140" i="6"/>
  <c r="A141" i="6"/>
  <c r="G140" i="6"/>
  <c r="F139" i="6"/>
  <c r="H139" i="6" s="1"/>
  <c r="D140" i="6" s="1"/>
  <c r="B139" i="4"/>
  <c r="C139" i="4"/>
  <c r="E139" i="4"/>
  <c r="G139" i="4"/>
  <c r="A140" i="4"/>
  <c r="H141" i="5"/>
  <c r="O137" i="2"/>
  <c r="C146" i="5"/>
  <c r="B146" i="5"/>
  <c r="F146" i="5"/>
  <c r="D146" i="5"/>
  <c r="A147" i="5"/>
  <c r="E141" i="6" l="1"/>
  <c r="G141" i="6"/>
  <c r="A142" i="6"/>
  <c r="C141" i="6"/>
  <c r="B141" i="6"/>
  <c r="F140" i="6"/>
  <c r="H140" i="6" s="1"/>
  <c r="D141" i="6" s="1"/>
  <c r="H142" i="5"/>
  <c r="O138" i="2"/>
  <c r="G140" i="4"/>
  <c r="E140" i="4"/>
  <c r="A141" i="4"/>
  <c r="B140" i="4"/>
  <c r="C140" i="4"/>
  <c r="F139" i="4"/>
  <c r="H139" i="4" s="1"/>
  <c r="D140" i="4" s="1"/>
  <c r="C147" i="5"/>
  <c r="F147" i="5"/>
  <c r="D147" i="5"/>
  <c r="A148" i="5"/>
  <c r="B147" i="5"/>
  <c r="F140" i="4" l="1"/>
  <c r="H140" i="4" s="1"/>
  <c r="D141" i="4" s="1"/>
  <c r="E142" i="6"/>
  <c r="G142" i="6"/>
  <c r="A143" i="6"/>
  <c r="B142" i="6"/>
  <c r="C142" i="6"/>
  <c r="F141" i="6"/>
  <c r="H141" i="6" s="1"/>
  <c r="D142" i="6" s="1"/>
  <c r="H143" i="5"/>
  <c r="O139" i="2"/>
  <c r="E141" i="4"/>
  <c r="B141" i="4"/>
  <c r="C141" i="4"/>
  <c r="A142" i="4"/>
  <c r="G141" i="4"/>
  <c r="C148" i="5"/>
  <c r="D148" i="5"/>
  <c r="B148" i="5"/>
  <c r="A149" i="5"/>
  <c r="F148" i="5"/>
  <c r="F141" i="4" l="1"/>
  <c r="E143" i="6"/>
  <c r="A144" i="6"/>
  <c r="G143" i="6"/>
  <c r="B143" i="6"/>
  <c r="C143" i="6"/>
  <c r="F142" i="6"/>
  <c r="H142" i="6" s="1"/>
  <c r="D143" i="6" s="1"/>
  <c r="H141" i="4"/>
  <c r="D142" i="4" s="1"/>
  <c r="O140" i="2"/>
  <c r="H144" i="5"/>
  <c r="C142" i="4"/>
  <c r="E142" i="4"/>
  <c r="G142" i="4"/>
  <c r="A143" i="4"/>
  <c r="B142" i="4"/>
  <c r="C149" i="5"/>
  <c r="A150" i="5"/>
  <c r="D149" i="5"/>
  <c r="F149" i="5"/>
  <c r="B149" i="5"/>
  <c r="E144" i="6" l="1"/>
  <c r="A145" i="6"/>
  <c r="C144" i="6"/>
  <c r="B144" i="6"/>
  <c r="G144" i="6"/>
  <c r="F143" i="6"/>
  <c r="H143" i="6" s="1"/>
  <c r="D144" i="6" s="1"/>
  <c r="F142" i="4"/>
  <c r="H142" i="4" s="1"/>
  <c r="D143" i="4" s="1"/>
  <c r="B143" i="4"/>
  <c r="G143" i="4"/>
  <c r="C143" i="4"/>
  <c r="A144" i="4"/>
  <c r="E143" i="4"/>
  <c r="O141" i="2"/>
  <c r="H145" i="5"/>
  <c r="C150" i="5"/>
  <c r="F150" i="5"/>
  <c r="D150" i="5"/>
  <c r="B150" i="5"/>
  <c r="A151" i="5"/>
  <c r="F143" i="4" l="1"/>
  <c r="H143" i="4" s="1"/>
  <c r="D144" i="4" s="1"/>
  <c r="E145" i="6"/>
  <c r="A146" i="6"/>
  <c r="G145" i="6"/>
  <c r="B145" i="6"/>
  <c r="C145" i="6"/>
  <c r="F144" i="6"/>
  <c r="H144" i="6" s="1"/>
  <c r="D145" i="6" s="1"/>
  <c r="O142" i="2"/>
  <c r="H146" i="5"/>
  <c r="E144" i="4"/>
  <c r="C144" i="4"/>
  <c r="G144" i="4"/>
  <c r="A145" i="4"/>
  <c r="B144" i="4"/>
  <c r="C151" i="5"/>
  <c r="F151" i="5"/>
  <c r="D151" i="5"/>
  <c r="B151" i="5"/>
  <c r="A152" i="5"/>
  <c r="E146" i="6" l="1"/>
  <c r="C146" i="6"/>
  <c r="B146" i="6"/>
  <c r="A147" i="6"/>
  <c r="G146" i="6"/>
  <c r="F145" i="6"/>
  <c r="H145" i="6" s="1"/>
  <c r="D146" i="6" s="1"/>
  <c r="F144" i="4"/>
  <c r="H144" i="4" s="1"/>
  <c r="D145" i="4" s="1"/>
  <c r="E145" i="4"/>
  <c r="G145" i="4"/>
  <c r="C145" i="4"/>
  <c r="A146" i="4"/>
  <c r="B145" i="4"/>
  <c r="H147" i="5"/>
  <c r="O143" i="2"/>
  <c r="C152" i="5"/>
  <c r="A153" i="5"/>
  <c r="B152" i="5"/>
  <c r="D152" i="5"/>
  <c r="F152" i="5"/>
  <c r="E147" i="6" l="1"/>
  <c r="A148" i="6"/>
  <c r="G147" i="6"/>
  <c r="C147" i="6"/>
  <c r="B147" i="6"/>
  <c r="F146" i="6"/>
  <c r="H146" i="6" s="1"/>
  <c r="D147" i="6" s="1"/>
  <c r="F145" i="4"/>
  <c r="H145" i="4" s="1"/>
  <c r="D146" i="4" s="1"/>
  <c r="O144" i="2"/>
  <c r="H148" i="5"/>
  <c r="G146" i="4"/>
  <c r="B146" i="4"/>
  <c r="A147" i="4"/>
  <c r="C146" i="4"/>
  <c r="E146" i="4"/>
  <c r="C153" i="5"/>
  <c r="F153" i="5"/>
  <c r="D153" i="5"/>
  <c r="B153" i="5"/>
  <c r="A154" i="5"/>
  <c r="E148" i="6" l="1"/>
  <c r="A149" i="6"/>
  <c r="C148" i="6"/>
  <c r="B148" i="6"/>
  <c r="G148" i="6"/>
  <c r="F147" i="6"/>
  <c r="H147" i="6" s="1"/>
  <c r="D148" i="6" s="1"/>
  <c r="A148" i="4"/>
  <c r="E147" i="4"/>
  <c r="B147" i="4"/>
  <c r="C147" i="4"/>
  <c r="G147" i="4"/>
  <c r="F146" i="4"/>
  <c r="H146" i="4" s="1"/>
  <c r="D147" i="4" s="1"/>
  <c r="O145" i="2"/>
  <c r="H149" i="5"/>
  <c r="C154" i="5"/>
  <c r="A155" i="5"/>
  <c r="F154" i="5"/>
  <c r="D154" i="5"/>
  <c r="B154" i="5"/>
  <c r="F147" i="4" l="1"/>
  <c r="H147" i="4" s="1"/>
  <c r="D148" i="4" s="1"/>
  <c r="E149" i="6"/>
  <c r="C149" i="6"/>
  <c r="B149" i="6"/>
  <c r="A150" i="6"/>
  <c r="G149" i="6"/>
  <c r="F148" i="6"/>
  <c r="H148" i="6" s="1"/>
  <c r="D149" i="6" s="1"/>
  <c r="H150" i="5"/>
  <c r="O146" i="2"/>
  <c r="E148" i="4"/>
  <c r="A149" i="4"/>
  <c r="B148" i="4"/>
  <c r="G148" i="4"/>
  <c r="C148" i="4"/>
  <c r="C155" i="5"/>
  <c r="A156" i="5"/>
  <c r="D155" i="5"/>
  <c r="B155" i="5"/>
  <c r="F155" i="5"/>
  <c r="F148" i="4" l="1"/>
  <c r="H148" i="4" s="1"/>
  <c r="D149" i="4" s="1"/>
  <c r="E150" i="6"/>
  <c r="A151" i="6"/>
  <c r="B150" i="6"/>
  <c r="C150" i="6"/>
  <c r="G150" i="6"/>
  <c r="F149" i="6"/>
  <c r="H149" i="6" s="1"/>
  <c r="D150" i="6" s="1"/>
  <c r="O147" i="2"/>
  <c r="H151" i="5"/>
  <c r="A150" i="4"/>
  <c r="G149" i="4"/>
  <c r="C149" i="4"/>
  <c r="E149" i="4"/>
  <c r="B149" i="4"/>
  <c r="C156" i="5"/>
  <c r="F156" i="5"/>
  <c r="D156" i="5"/>
  <c r="B156" i="5"/>
  <c r="A157" i="5"/>
  <c r="F149" i="4" l="1"/>
  <c r="H149" i="4" s="1"/>
  <c r="D150" i="4" s="1"/>
  <c r="E151" i="6"/>
  <c r="A152" i="6"/>
  <c r="C151" i="6"/>
  <c r="G151" i="6"/>
  <c r="B151" i="6"/>
  <c r="F150" i="6"/>
  <c r="H150" i="6" s="1"/>
  <c r="D151" i="6" s="1"/>
  <c r="G150" i="4"/>
  <c r="E150" i="4"/>
  <c r="B150" i="4"/>
  <c r="A151" i="4"/>
  <c r="C150" i="4"/>
  <c r="O148" i="2"/>
  <c r="H152" i="5"/>
  <c r="C157" i="5"/>
  <c r="A158" i="5"/>
  <c r="F157" i="5"/>
  <c r="B157" i="5"/>
  <c r="D157" i="5"/>
  <c r="F150" i="4" l="1"/>
  <c r="H150" i="4" s="1"/>
  <c r="D151" i="4" s="1"/>
  <c r="E152" i="6"/>
  <c r="B152" i="6"/>
  <c r="G152" i="6"/>
  <c r="C152" i="6"/>
  <c r="A153" i="6"/>
  <c r="F151" i="6"/>
  <c r="H151" i="6" s="1"/>
  <c r="D152" i="6" s="1"/>
  <c r="A152" i="4"/>
  <c r="C151" i="4"/>
  <c r="G151" i="4"/>
  <c r="B151" i="4"/>
  <c r="E151" i="4"/>
  <c r="H153" i="5"/>
  <c r="O149" i="2"/>
  <c r="C158" i="5"/>
  <c r="A159" i="5"/>
  <c r="F158" i="5"/>
  <c r="D158" i="5"/>
  <c r="B158" i="5"/>
  <c r="E153" i="6" l="1"/>
  <c r="C153" i="6"/>
  <c r="B153" i="6"/>
  <c r="A154" i="6"/>
  <c r="G153" i="6"/>
  <c r="F152" i="6"/>
  <c r="H152" i="6" s="1"/>
  <c r="D153" i="6" s="1"/>
  <c r="F151" i="4"/>
  <c r="H151" i="4" s="1"/>
  <c r="D152" i="4" s="1"/>
  <c r="H154" i="5"/>
  <c r="O150" i="2"/>
  <c r="E152" i="4"/>
  <c r="A153" i="4"/>
  <c r="G152" i="4"/>
  <c r="B152" i="4"/>
  <c r="C152" i="4"/>
  <c r="C159" i="5"/>
  <c r="F159" i="5"/>
  <c r="D159" i="5"/>
  <c r="B159" i="5"/>
  <c r="A160" i="5"/>
  <c r="E154" i="6" l="1"/>
  <c r="A155" i="6"/>
  <c r="G154" i="6"/>
  <c r="C154" i="6"/>
  <c r="B154" i="6"/>
  <c r="F153" i="6"/>
  <c r="H153" i="6" s="1"/>
  <c r="D154" i="6" s="1"/>
  <c r="F152" i="4"/>
  <c r="H152" i="4" s="1"/>
  <c r="D153" i="4" s="1"/>
  <c r="H155" i="5"/>
  <c r="O151" i="2"/>
  <c r="C153" i="4"/>
  <c r="A154" i="4"/>
  <c r="E153" i="4"/>
  <c r="G153" i="4"/>
  <c r="B153" i="4"/>
  <c r="C160" i="5"/>
  <c r="A161" i="5"/>
  <c r="B160" i="5"/>
  <c r="D160" i="5"/>
  <c r="F160" i="5"/>
  <c r="E155" i="6" l="1"/>
  <c r="C155" i="6"/>
  <c r="A156" i="6"/>
  <c r="G155" i="6"/>
  <c r="B155" i="6"/>
  <c r="F154" i="6"/>
  <c r="H154" i="6" s="1"/>
  <c r="D155" i="6" s="1"/>
  <c r="F153" i="4"/>
  <c r="H153" i="4" s="1"/>
  <c r="D154" i="4" s="1"/>
  <c r="B154" i="4"/>
  <c r="G154" i="4"/>
  <c r="A155" i="4"/>
  <c r="E154" i="4"/>
  <c r="C154" i="4"/>
  <c r="O152" i="2"/>
  <c r="H156" i="5"/>
  <c r="C161" i="5"/>
  <c r="A162" i="5"/>
  <c r="B161" i="5"/>
  <c r="F161" i="5"/>
  <c r="D161" i="5"/>
  <c r="E156" i="6" l="1"/>
  <c r="C156" i="6"/>
  <c r="B156" i="6"/>
  <c r="A157" i="6"/>
  <c r="G156" i="6"/>
  <c r="F155" i="6"/>
  <c r="H155" i="6" s="1"/>
  <c r="D156" i="6" s="1"/>
  <c r="F154" i="4"/>
  <c r="H154" i="4" s="1"/>
  <c r="D155" i="4" s="1"/>
  <c r="O153" i="2"/>
  <c r="H157" i="5"/>
  <c r="E155" i="4"/>
  <c r="B155" i="4"/>
  <c r="G155" i="4"/>
  <c r="A156" i="4"/>
  <c r="C155" i="4"/>
  <c r="C162" i="5"/>
  <c r="F162" i="5"/>
  <c r="D162" i="5"/>
  <c r="B162" i="5"/>
  <c r="A163" i="5"/>
  <c r="E157" i="6" l="1"/>
  <c r="C157" i="6"/>
  <c r="B157" i="6"/>
  <c r="G157" i="6"/>
  <c r="A158" i="6"/>
  <c r="F156" i="6"/>
  <c r="H156" i="6" s="1"/>
  <c r="D157" i="6" s="1"/>
  <c r="F155" i="4"/>
  <c r="H155" i="4" s="1"/>
  <c r="D156" i="4" s="1"/>
  <c r="B156" i="4"/>
  <c r="E156" i="4"/>
  <c r="G156" i="4"/>
  <c r="C156" i="4"/>
  <c r="A157" i="4"/>
  <c r="H158" i="5"/>
  <c r="O154" i="2"/>
  <c r="C163" i="5"/>
  <c r="B163" i="5"/>
  <c r="F163" i="5"/>
  <c r="D163" i="5"/>
  <c r="A164" i="5"/>
  <c r="E158" i="6" l="1"/>
  <c r="B158" i="6"/>
  <c r="C158" i="6"/>
  <c r="G158" i="6"/>
  <c r="A159" i="6"/>
  <c r="F157" i="6"/>
  <c r="H157" i="6" s="1"/>
  <c r="D158" i="6" s="1"/>
  <c r="F156" i="4"/>
  <c r="H156" i="4" s="1"/>
  <c r="D157" i="4" s="1"/>
  <c r="O155" i="2"/>
  <c r="H159" i="5"/>
  <c r="C157" i="4"/>
  <c r="A158" i="4"/>
  <c r="G157" i="4"/>
  <c r="B157" i="4"/>
  <c r="E157" i="4"/>
  <c r="C164" i="5"/>
  <c r="A165" i="5"/>
  <c r="F164" i="5"/>
  <c r="B164" i="5"/>
  <c r="D164" i="5"/>
  <c r="E159" i="6" l="1"/>
  <c r="C159" i="6"/>
  <c r="B159" i="6"/>
  <c r="G159" i="6"/>
  <c r="A160" i="6"/>
  <c r="F158" i="6"/>
  <c r="H158" i="6" s="1"/>
  <c r="D159" i="6" s="1"/>
  <c r="F157" i="4"/>
  <c r="H157" i="4" s="1"/>
  <c r="D158" i="4" s="1"/>
  <c r="E158" i="4"/>
  <c r="B158" i="4"/>
  <c r="C158" i="4"/>
  <c r="A159" i="4"/>
  <c r="G158" i="4"/>
  <c r="O156" i="2"/>
  <c r="H160" i="5"/>
  <c r="C165" i="5"/>
  <c r="F165" i="5"/>
  <c r="D165" i="5"/>
  <c r="B165" i="5"/>
  <c r="A166" i="5"/>
  <c r="F158" i="4" l="1"/>
  <c r="H158" i="4" s="1"/>
  <c r="D159" i="4" s="1"/>
  <c r="E160" i="6"/>
  <c r="A161" i="6"/>
  <c r="G160" i="6"/>
  <c r="C160" i="6"/>
  <c r="B160" i="6"/>
  <c r="F159" i="6"/>
  <c r="H159" i="6" s="1"/>
  <c r="D160" i="6" s="1"/>
  <c r="O157" i="2"/>
  <c r="H161" i="5"/>
  <c r="C159" i="4"/>
  <c r="E159" i="4"/>
  <c r="A160" i="4"/>
  <c r="B159" i="4"/>
  <c r="G159" i="4"/>
  <c r="C166" i="5"/>
  <c r="F166" i="5"/>
  <c r="D166" i="5"/>
  <c r="B166" i="5"/>
  <c r="A167" i="5"/>
  <c r="E161" i="6" l="1"/>
  <c r="C161" i="6"/>
  <c r="A162" i="6"/>
  <c r="G161" i="6"/>
  <c r="B161" i="6"/>
  <c r="F160" i="6"/>
  <c r="H160" i="6" s="1"/>
  <c r="D161" i="6" s="1"/>
  <c r="F159" i="4"/>
  <c r="H159" i="4" s="1"/>
  <c r="D160" i="4" s="1"/>
  <c r="A161" i="4"/>
  <c r="C160" i="4"/>
  <c r="E160" i="4"/>
  <c r="G160" i="4"/>
  <c r="B160" i="4"/>
  <c r="H162" i="5"/>
  <c r="O158" i="2"/>
  <c r="C167" i="5"/>
  <c r="A168" i="5"/>
  <c r="B167" i="5"/>
  <c r="F167" i="5"/>
  <c r="D167" i="5"/>
  <c r="E162" i="6" l="1"/>
  <c r="A163" i="6"/>
  <c r="G162" i="6"/>
  <c r="C162" i="6"/>
  <c r="B162" i="6"/>
  <c r="F161" i="6"/>
  <c r="H161" i="6" s="1"/>
  <c r="D162" i="6" s="1"/>
  <c r="F160" i="4"/>
  <c r="H160" i="4" s="1"/>
  <c r="D161" i="4" s="1"/>
  <c r="O159" i="2"/>
  <c r="H163" i="5"/>
  <c r="A162" i="4"/>
  <c r="B161" i="4"/>
  <c r="E161" i="4"/>
  <c r="C161" i="4"/>
  <c r="G161" i="4"/>
  <c r="C168" i="5"/>
  <c r="F168" i="5"/>
  <c r="D168" i="5"/>
  <c r="B168" i="5"/>
  <c r="A169" i="5"/>
  <c r="E163" i="6" l="1"/>
  <c r="A164" i="6"/>
  <c r="G163" i="6"/>
  <c r="C163" i="6"/>
  <c r="B163" i="6"/>
  <c r="F162" i="6"/>
  <c r="H162" i="6" s="1"/>
  <c r="D163" i="6" s="1"/>
  <c r="F161" i="4"/>
  <c r="H161" i="4" s="1"/>
  <c r="D162" i="4" s="1"/>
  <c r="C162" i="4"/>
  <c r="G162" i="4"/>
  <c r="B162" i="4"/>
  <c r="E162" i="4"/>
  <c r="A163" i="4"/>
  <c r="O160" i="2"/>
  <c r="H164" i="5"/>
  <c r="C169" i="5"/>
  <c r="A170" i="5"/>
  <c r="D169" i="5"/>
  <c r="B169" i="5"/>
  <c r="F169" i="5"/>
  <c r="F162" i="4" l="1"/>
  <c r="H162" i="4" s="1"/>
  <c r="D163" i="4" s="1"/>
  <c r="E164" i="6"/>
  <c r="G164" i="6"/>
  <c r="A165" i="6"/>
  <c r="C164" i="6"/>
  <c r="B164" i="6"/>
  <c r="F163" i="6"/>
  <c r="H163" i="6" s="1"/>
  <c r="D164" i="6" s="1"/>
  <c r="H165" i="5"/>
  <c r="O161" i="2"/>
  <c r="E163" i="4"/>
  <c r="A164" i="4"/>
  <c r="G163" i="4"/>
  <c r="B163" i="4"/>
  <c r="C163" i="4"/>
  <c r="C170" i="5"/>
  <c r="A171" i="5"/>
  <c r="D170" i="5"/>
  <c r="B170" i="5"/>
  <c r="F170" i="5"/>
  <c r="E165" i="6" l="1"/>
  <c r="A166" i="6"/>
  <c r="B165" i="6"/>
  <c r="C165" i="6"/>
  <c r="G165" i="6"/>
  <c r="F164" i="6"/>
  <c r="H164" i="6" s="1"/>
  <c r="D165" i="6" s="1"/>
  <c r="F163" i="4"/>
  <c r="H163" i="4" s="1"/>
  <c r="D164" i="4" s="1"/>
  <c r="B164" i="4"/>
  <c r="G164" i="4"/>
  <c r="C164" i="4"/>
  <c r="A165" i="4"/>
  <c r="E164" i="4"/>
  <c r="H166" i="5"/>
  <c r="O162" i="2"/>
  <c r="C171" i="5"/>
  <c r="F171" i="5"/>
  <c r="D171" i="5"/>
  <c r="B171" i="5"/>
  <c r="A172" i="5"/>
  <c r="F164" i="4" l="1"/>
  <c r="H164" i="4" s="1"/>
  <c r="D165" i="4" s="1"/>
  <c r="E166" i="6"/>
  <c r="C166" i="6"/>
  <c r="B166" i="6"/>
  <c r="A167" i="6"/>
  <c r="G166" i="6"/>
  <c r="F165" i="6"/>
  <c r="H165" i="6" s="1"/>
  <c r="D166" i="6" s="1"/>
  <c r="C165" i="4"/>
  <c r="G165" i="4"/>
  <c r="B165" i="4"/>
  <c r="E165" i="4"/>
  <c r="A166" i="4"/>
  <c r="H167" i="5"/>
  <c r="O163" i="2"/>
  <c r="C172" i="5"/>
  <c r="D172" i="5"/>
  <c r="B172" i="5"/>
  <c r="A173" i="5"/>
  <c r="F172" i="5"/>
  <c r="F165" i="4" l="1"/>
  <c r="H165" i="4" s="1"/>
  <c r="D166" i="4" s="1"/>
  <c r="E167" i="6"/>
  <c r="G167" i="6"/>
  <c r="C167" i="6"/>
  <c r="B167" i="6"/>
  <c r="A168" i="6"/>
  <c r="F166" i="6"/>
  <c r="H166" i="6" s="1"/>
  <c r="D167" i="6" s="1"/>
  <c r="C166" i="4"/>
  <c r="A167" i="4"/>
  <c r="B166" i="4"/>
  <c r="E166" i="4"/>
  <c r="G166" i="4"/>
  <c r="O164" i="2"/>
  <c r="H168" i="5"/>
  <c r="C173" i="5"/>
  <c r="A174" i="5"/>
  <c r="F173" i="5"/>
  <c r="D173" i="5"/>
  <c r="B173" i="5"/>
  <c r="F166" i="4" l="1"/>
  <c r="H166" i="4" s="1"/>
  <c r="D167" i="4" s="1"/>
  <c r="E168" i="6"/>
  <c r="C168" i="6"/>
  <c r="A169" i="6"/>
  <c r="G168" i="6"/>
  <c r="B168" i="6"/>
  <c r="F167" i="6"/>
  <c r="H167" i="6" s="1"/>
  <c r="D168" i="6" s="1"/>
  <c r="H169" i="5"/>
  <c r="O165" i="2"/>
  <c r="B167" i="4"/>
  <c r="E167" i="4"/>
  <c r="G167" i="4"/>
  <c r="A168" i="4"/>
  <c r="C167" i="4"/>
  <c r="C174" i="5"/>
  <c r="F174" i="5"/>
  <c r="D174" i="5"/>
  <c r="B174" i="5"/>
  <c r="A175" i="5"/>
  <c r="F167" i="4" l="1"/>
  <c r="H167" i="4" s="1"/>
  <c r="D168" i="4" s="1"/>
  <c r="E169" i="6"/>
  <c r="A170" i="6"/>
  <c r="G169" i="6"/>
  <c r="B169" i="6"/>
  <c r="C169" i="6"/>
  <c r="F168" i="6"/>
  <c r="H168" i="6" s="1"/>
  <c r="D169" i="6" s="1"/>
  <c r="O166" i="2"/>
  <c r="H170" i="5"/>
  <c r="A169" i="4"/>
  <c r="B168" i="4"/>
  <c r="E168" i="4"/>
  <c r="G168" i="4"/>
  <c r="C168" i="4"/>
  <c r="C175" i="5"/>
  <c r="A176" i="5"/>
  <c r="D175" i="5"/>
  <c r="B175" i="5"/>
  <c r="F175" i="5"/>
  <c r="F168" i="4" l="1"/>
  <c r="H168" i="4" s="1"/>
  <c r="D169" i="4" s="1"/>
  <c r="E170" i="6"/>
  <c r="A171" i="6"/>
  <c r="G170" i="6"/>
  <c r="B170" i="6"/>
  <c r="C170" i="6"/>
  <c r="F169" i="6"/>
  <c r="H169" i="6" s="1"/>
  <c r="D170" i="6" s="1"/>
  <c r="C169" i="4"/>
  <c r="B169" i="4"/>
  <c r="E169" i="4"/>
  <c r="A170" i="4"/>
  <c r="G169" i="4"/>
  <c r="O167" i="2"/>
  <c r="H171" i="5"/>
  <c r="C176" i="5"/>
  <c r="A177" i="5"/>
  <c r="F176" i="5"/>
  <c r="D176" i="5"/>
  <c r="B176" i="5"/>
  <c r="F169" i="4" l="1"/>
  <c r="H169" i="4" s="1"/>
  <c r="D170" i="4" s="1"/>
  <c r="E171" i="6"/>
  <c r="A172" i="6"/>
  <c r="G171" i="6"/>
  <c r="B171" i="6"/>
  <c r="C171" i="6"/>
  <c r="F170" i="6"/>
  <c r="H170" i="6" s="1"/>
  <c r="D171" i="6" s="1"/>
  <c r="C170" i="4"/>
  <c r="B170" i="4"/>
  <c r="G170" i="4"/>
  <c r="E170" i="4"/>
  <c r="A171" i="4"/>
  <c r="H172" i="5"/>
  <c r="O168" i="2"/>
  <c r="C177" i="5"/>
  <c r="F177" i="5"/>
  <c r="D177" i="5"/>
  <c r="B177" i="5"/>
  <c r="A178" i="5"/>
  <c r="E172" i="6" l="1"/>
  <c r="A173" i="6"/>
  <c r="C172" i="6"/>
  <c r="B172" i="6"/>
  <c r="G172" i="6"/>
  <c r="F171" i="6"/>
  <c r="H171" i="6" s="1"/>
  <c r="D172" i="6" s="1"/>
  <c r="F170" i="4"/>
  <c r="H170" i="4" s="1"/>
  <c r="D171" i="4" s="1"/>
  <c r="H173" i="5"/>
  <c r="O169" i="2"/>
  <c r="A172" i="4"/>
  <c r="G171" i="4"/>
  <c r="C171" i="4"/>
  <c r="E171" i="4"/>
  <c r="B171" i="4"/>
  <c r="C178" i="5"/>
  <c r="D178" i="5"/>
  <c r="B178" i="5"/>
  <c r="F178" i="5"/>
  <c r="A179" i="5"/>
  <c r="F171" i="4" l="1"/>
  <c r="H171" i="4" s="1"/>
  <c r="D172" i="4" s="1"/>
  <c r="E173" i="6"/>
  <c r="A174" i="6"/>
  <c r="C173" i="6"/>
  <c r="B173" i="6"/>
  <c r="G173" i="6"/>
  <c r="F172" i="6"/>
  <c r="H172" i="6" s="1"/>
  <c r="D173" i="6" s="1"/>
  <c r="A173" i="4"/>
  <c r="G172" i="4"/>
  <c r="C172" i="4"/>
  <c r="E172" i="4"/>
  <c r="B172" i="4"/>
  <c r="O170" i="2"/>
  <c r="H174" i="5"/>
  <c r="C179" i="5"/>
  <c r="A180" i="5"/>
  <c r="B179" i="5"/>
  <c r="F179" i="5"/>
  <c r="D179" i="5"/>
  <c r="F172" i="4" l="1"/>
  <c r="H172" i="4" s="1"/>
  <c r="D173" i="4" s="1"/>
  <c r="E174" i="6"/>
  <c r="B174" i="6"/>
  <c r="A175" i="6"/>
  <c r="C174" i="6"/>
  <c r="G174" i="6"/>
  <c r="F173" i="6"/>
  <c r="H173" i="6" s="1"/>
  <c r="D174" i="6" s="1"/>
  <c r="O171" i="2"/>
  <c r="H175" i="5"/>
  <c r="C173" i="4"/>
  <c r="E173" i="4"/>
  <c r="B173" i="4"/>
  <c r="A174" i="4"/>
  <c r="G173" i="4"/>
  <c r="C180" i="5"/>
  <c r="F180" i="5"/>
  <c r="D180" i="5"/>
  <c r="B180" i="5"/>
  <c r="A181" i="5"/>
  <c r="F173" i="4" l="1"/>
  <c r="H173" i="4" s="1"/>
  <c r="D174" i="4" s="1"/>
  <c r="E175" i="6"/>
  <c r="A176" i="6"/>
  <c r="C175" i="6"/>
  <c r="G175" i="6"/>
  <c r="B175" i="6"/>
  <c r="F174" i="6"/>
  <c r="H174" i="6" s="1"/>
  <c r="D175" i="6" s="1"/>
  <c r="G174" i="4"/>
  <c r="A175" i="4"/>
  <c r="B174" i="4"/>
  <c r="C174" i="4"/>
  <c r="E174" i="4"/>
  <c r="O172" i="2"/>
  <c r="H176" i="5"/>
  <c r="C181" i="5"/>
  <c r="F181" i="5"/>
  <c r="D181" i="5"/>
  <c r="B181" i="5"/>
  <c r="A182" i="5"/>
  <c r="E176" i="6" l="1"/>
  <c r="A177" i="6"/>
  <c r="G176" i="6"/>
  <c r="C176" i="6"/>
  <c r="B176" i="6"/>
  <c r="F175" i="6"/>
  <c r="H175" i="6" s="1"/>
  <c r="D176" i="6" s="1"/>
  <c r="F174" i="4"/>
  <c r="H174" i="4" s="1"/>
  <c r="D175" i="4" s="1"/>
  <c r="O173" i="2"/>
  <c r="H177" i="5"/>
  <c r="E175" i="4"/>
  <c r="A176" i="4"/>
  <c r="C175" i="4"/>
  <c r="G175" i="4"/>
  <c r="B175" i="4"/>
  <c r="C182" i="5"/>
  <c r="A183" i="5"/>
  <c r="F182" i="5"/>
  <c r="D182" i="5"/>
  <c r="B182" i="5"/>
  <c r="E177" i="6" l="1"/>
  <c r="C177" i="6"/>
  <c r="B177" i="6"/>
  <c r="G177" i="6"/>
  <c r="A178" i="6"/>
  <c r="F176" i="6"/>
  <c r="H176" i="6" s="1"/>
  <c r="D177" i="6" s="1"/>
  <c r="F175" i="4"/>
  <c r="H175" i="4" s="1"/>
  <c r="D176" i="4" s="1"/>
  <c r="A177" i="4"/>
  <c r="G176" i="4"/>
  <c r="B176" i="4"/>
  <c r="C176" i="4"/>
  <c r="E176" i="4"/>
  <c r="O174" i="2"/>
  <c r="H178" i="5"/>
  <c r="C183" i="5"/>
  <c r="F183" i="5"/>
  <c r="D183" i="5"/>
  <c r="B183" i="5"/>
  <c r="A184" i="5"/>
  <c r="F176" i="4" l="1"/>
  <c r="H176" i="4" s="1"/>
  <c r="D177" i="4" s="1"/>
  <c r="E178" i="6"/>
  <c r="A179" i="6"/>
  <c r="G178" i="6"/>
  <c r="C178" i="6"/>
  <c r="B178" i="6"/>
  <c r="F177" i="6"/>
  <c r="H177" i="6" s="1"/>
  <c r="D178" i="6" s="1"/>
  <c r="H179" i="5"/>
  <c r="O175" i="2"/>
  <c r="G177" i="4"/>
  <c r="C177" i="4"/>
  <c r="B177" i="4"/>
  <c r="A178" i="4"/>
  <c r="E177" i="4"/>
  <c r="C184" i="5"/>
  <c r="A185" i="5"/>
  <c r="B184" i="5"/>
  <c r="F184" i="5"/>
  <c r="D184" i="5"/>
  <c r="E179" i="6" l="1"/>
  <c r="G179" i="6"/>
  <c r="A180" i="6"/>
  <c r="C179" i="6"/>
  <c r="B179" i="6"/>
  <c r="F178" i="6"/>
  <c r="H178" i="6" s="1"/>
  <c r="D179" i="6" s="1"/>
  <c r="F177" i="4"/>
  <c r="H177" i="4" s="1"/>
  <c r="D178" i="4" s="1"/>
  <c r="E178" i="4"/>
  <c r="A179" i="4"/>
  <c r="G178" i="4"/>
  <c r="C178" i="4"/>
  <c r="B178" i="4"/>
  <c r="H180" i="5"/>
  <c r="O176" i="2"/>
  <c r="C185" i="5"/>
  <c r="A186" i="5"/>
  <c r="F185" i="5"/>
  <c r="D185" i="5"/>
  <c r="B185" i="5"/>
  <c r="F178" i="4" l="1"/>
  <c r="H178" i="4" s="1"/>
  <c r="D179" i="4" s="1"/>
  <c r="E180" i="6"/>
  <c r="C180" i="6"/>
  <c r="B180" i="6"/>
  <c r="A181" i="6"/>
  <c r="G180" i="6"/>
  <c r="F179" i="6"/>
  <c r="H179" i="6" s="1"/>
  <c r="D180" i="6" s="1"/>
  <c r="O177" i="2"/>
  <c r="H181" i="5"/>
  <c r="A180" i="4"/>
  <c r="B179" i="4"/>
  <c r="G179" i="4"/>
  <c r="C179" i="4"/>
  <c r="E179" i="4"/>
  <c r="C186" i="5"/>
  <c r="F186" i="5"/>
  <c r="D186" i="5"/>
  <c r="B186" i="5"/>
  <c r="A187" i="5"/>
  <c r="F179" i="4" l="1"/>
  <c r="H179" i="4" s="1"/>
  <c r="D180" i="4" s="1"/>
  <c r="E181" i="6"/>
  <c r="A182" i="6"/>
  <c r="G181" i="6"/>
  <c r="C181" i="6"/>
  <c r="B181" i="6"/>
  <c r="F180" i="6"/>
  <c r="H180" i="6" s="1"/>
  <c r="D181" i="6" s="1"/>
  <c r="A181" i="4"/>
  <c r="C180" i="4"/>
  <c r="G180" i="4"/>
  <c r="B180" i="4"/>
  <c r="E180" i="4"/>
  <c r="O178" i="2"/>
  <c r="H182" i="5"/>
  <c r="C187" i="5"/>
  <c r="F187" i="5"/>
  <c r="B187" i="5"/>
  <c r="A188" i="5"/>
  <c r="D187" i="5"/>
  <c r="F180" i="4" l="1"/>
  <c r="H180" i="4" s="1"/>
  <c r="E182" i="6"/>
  <c r="A183" i="6"/>
  <c r="C182" i="6"/>
  <c r="B182" i="6"/>
  <c r="G182" i="6"/>
  <c r="F181" i="6"/>
  <c r="H181" i="6" s="1"/>
  <c r="D182" i="6" s="1"/>
  <c r="O179" i="2"/>
  <c r="H183" i="5"/>
  <c r="A182" i="4"/>
  <c r="E181" i="4"/>
  <c r="C181" i="4"/>
  <c r="G181" i="4"/>
  <c r="D181" i="4"/>
  <c r="B181" i="4"/>
  <c r="C188" i="5"/>
  <c r="A189" i="5"/>
  <c r="F188" i="5"/>
  <c r="D188" i="5"/>
  <c r="B188" i="5"/>
  <c r="F181" i="4" l="1"/>
  <c r="H181" i="4" s="1"/>
  <c r="D182" i="4" s="1"/>
  <c r="E183" i="6"/>
  <c r="C183" i="6"/>
  <c r="A184" i="6"/>
  <c r="B183" i="6"/>
  <c r="G183" i="6"/>
  <c r="F182" i="6"/>
  <c r="H182" i="6" s="1"/>
  <c r="D183" i="6" s="1"/>
  <c r="E182" i="4"/>
  <c r="G182" i="4"/>
  <c r="A183" i="4"/>
  <c r="C182" i="4"/>
  <c r="B182" i="4"/>
  <c r="O180" i="2"/>
  <c r="H184" i="5"/>
  <c r="C189" i="5"/>
  <c r="F189" i="5"/>
  <c r="D189" i="5"/>
  <c r="B189" i="5"/>
  <c r="A190" i="5"/>
  <c r="F182" i="4" l="1"/>
  <c r="H182" i="4" s="1"/>
  <c r="E184" i="6"/>
  <c r="C184" i="6"/>
  <c r="B184" i="6"/>
  <c r="A185" i="6"/>
  <c r="G184" i="6"/>
  <c r="F183" i="6"/>
  <c r="H183" i="6" s="1"/>
  <c r="D184" i="6" s="1"/>
  <c r="D183" i="4"/>
  <c r="H185" i="5"/>
  <c r="O181" i="2"/>
  <c r="E183" i="4"/>
  <c r="A184" i="4"/>
  <c r="C183" i="4"/>
  <c r="G183" i="4"/>
  <c r="B183" i="4"/>
  <c r="C190" i="5"/>
  <c r="A191" i="5"/>
  <c r="F190" i="5"/>
  <c r="D190" i="5"/>
  <c r="B190" i="5"/>
  <c r="F183" i="4" l="1"/>
  <c r="H183" i="4" s="1"/>
  <c r="D184" i="4" s="1"/>
  <c r="E185" i="6"/>
  <c r="A186" i="6"/>
  <c r="G185" i="6"/>
  <c r="B185" i="6"/>
  <c r="C185" i="6"/>
  <c r="F184" i="6"/>
  <c r="H184" i="6" s="1"/>
  <c r="D185" i="6" s="1"/>
  <c r="H186" i="5"/>
  <c r="O182" i="2"/>
  <c r="G184" i="4"/>
  <c r="C184" i="4"/>
  <c r="E184" i="4"/>
  <c r="B184" i="4"/>
  <c r="A185" i="4"/>
  <c r="C191" i="5"/>
  <c r="A192" i="5"/>
  <c r="F191" i="5"/>
  <c r="D191" i="5"/>
  <c r="B191" i="5"/>
  <c r="F184" i="4" l="1"/>
  <c r="H184" i="4" s="1"/>
  <c r="D185" i="4" s="1"/>
  <c r="E186" i="6"/>
  <c r="B186" i="6"/>
  <c r="A187" i="6"/>
  <c r="G186" i="6"/>
  <c r="C186" i="6"/>
  <c r="F185" i="6"/>
  <c r="H185" i="6" s="1"/>
  <c r="D186" i="6" s="1"/>
  <c r="A186" i="4"/>
  <c r="E185" i="4"/>
  <c r="C185" i="4"/>
  <c r="B185" i="4"/>
  <c r="G185" i="4"/>
  <c r="O183" i="2"/>
  <c r="H187" i="5"/>
  <c r="C192" i="5"/>
  <c r="F192" i="5"/>
  <c r="D192" i="5"/>
  <c r="B192" i="5"/>
  <c r="A193" i="5"/>
  <c r="E187" i="6" l="1"/>
  <c r="A188" i="6"/>
  <c r="G187" i="6"/>
  <c r="C187" i="6"/>
  <c r="B187" i="6"/>
  <c r="F186" i="6"/>
  <c r="H186" i="6" s="1"/>
  <c r="D187" i="6" s="1"/>
  <c r="F185" i="4"/>
  <c r="H185" i="4" s="1"/>
  <c r="D186" i="4" s="1"/>
  <c r="O184" i="2"/>
  <c r="H188" i="5"/>
  <c r="G186" i="4"/>
  <c r="A187" i="4"/>
  <c r="B186" i="4"/>
  <c r="E186" i="4"/>
  <c r="C186" i="4"/>
  <c r="C193" i="5"/>
  <c r="F193" i="5"/>
  <c r="D193" i="5"/>
  <c r="B193" i="5"/>
  <c r="A194" i="5"/>
  <c r="E188" i="6" l="1"/>
  <c r="B188" i="6"/>
  <c r="A189" i="6"/>
  <c r="G188" i="6"/>
  <c r="C188" i="6"/>
  <c r="F187" i="6"/>
  <c r="H187" i="6" s="1"/>
  <c r="D188" i="6" s="1"/>
  <c r="F186" i="4"/>
  <c r="H186" i="4" s="1"/>
  <c r="D187" i="4" s="1"/>
  <c r="A188" i="4"/>
  <c r="C187" i="4"/>
  <c r="E187" i="4"/>
  <c r="B187" i="4"/>
  <c r="G187" i="4"/>
  <c r="O185" i="2"/>
  <c r="H189" i="5"/>
  <c r="C194" i="5"/>
  <c r="A195" i="5"/>
  <c r="B194" i="5"/>
  <c r="F194" i="5"/>
  <c r="D194" i="5"/>
  <c r="F187" i="4" l="1"/>
  <c r="H187" i="4" s="1"/>
  <c r="D188" i="4" s="1"/>
  <c r="E189" i="6"/>
  <c r="G189" i="6"/>
  <c r="A190" i="6"/>
  <c r="B189" i="6"/>
  <c r="C189" i="6"/>
  <c r="F188" i="6"/>
  <c r="H188" i="6" s="1"/>
  <c r="D189" i="6" s="1"/>
  <c r="H190" i="5"/>
  <c r="O186" i="2"/>
  <c r="B188" i="4"/>
  <c r="E188" i="4"/>
  <c r="A189" i="4"/>
  <c r="G188" i="4"/>
  <c r="C188" i="4"/>
  <c r="C195" i="5"/>
  <c r="F195" i="5"/>
  <c r="D195" i="5"/>
  <c r="B195" i="5"/>
  <c r="A196" i="5"/>
  <c r="E190" i="6" l="1"/>
  <c r="A191" i="6"/>
  <c r="C190" i="6"/>
  <c r="B190" i="6"/>
  <c r="G190" i="6"/>
  <c r="F189" i="6"/>
  <c r="H189" i="6" s="1"/>
  <c r="D190" i="6" s="1"/>
  <c r="F188" i="4"/>
  <c r="H188" i="4" s="1"/>
  <c r="D189" i="4" s="1"/>
  <c r="E189" i="4"/>
  <c r="C189" i="4"/>
  <c r="B189" i="4"/>
  <c r="G189" i="4"/>
  <c r="A190" i="4"/>
  <c r="H191" i="5"/>
  <c r="O187" i="2"/>
  <c r="C196" i="5"/>
  <c r="B196" i="5"/>
  <c r="A197" i="5"/>
  <c r="F196" i="5"/>
  <c r="D196" i="5"/>
  <c r="E191" i="6" l="1"/>
  <c r="C191" i="6"/>
  <c r="B191" i="6"/>
  <c r="A192" i="6"/>
  <c r="G191" i="6"/>
  <c r="F190" i="6"/>
  <c r="H190" i="6" s="1"/>
  <c r="D191" i="6" s="1"/>
  <c r="F189" i="4"/>
  <c r="H189" i="4" s="1"/>
  <c r="D190" i="4" s="1"/>
  <c r="O188" i="2"/>
  <c r="H192" i="5"/>
  <c r="B190" i="4"/>
  <c r="C190" i="4"/>
  <c r="E190" i="4"/>
  <c r="A191" i="4"/>
  <c r="G190" i="4"/>
  <c r="C197" i="5"/>
  <c r="A198" i="5"/>
  <c r="F197" i="5"/>
  <c r="D197" i="5"/>
  <c r="B197" i="5"/>
  <c r="F190" i="4" l="1"/>
  <c r="H190" i="4" s="1"/>
  <c r="D191" i="4" s="1"/>
  <c r="E192" i="6"/>
  <c r="G192" i="6"/>
  <c r="A193" i="6"/>
  <c r="C192" i="6"/>
  <c r="B192" i="6"/>
  <c r="F191" i="6"/>
  <c r="H191" i="6" s="1"/>
  <c r="D192" i="6" s="1"/>
  <c r="C191" i="4"/>
  <c r="E191" i="4"/>
  <c r="A192" i="4"/>
  <c r="B191" i="4"/>
  <c r="G191" i="4"/>
  <c r="O189" i="2"/>
  <c r="H193" i="5"/>
  <c r="C198" i="5"/>
  <c r="A199" i="5"/>
  <c r="F198" i="5"/>
  <c r="D198" i="5"/>
  <c r="B198" i="5"/>
  <c r="F191" i="4" l="1"/>
  <c r="H191" i="4" s="1"/>
  <c r="D192" i="4" s="1"/>
  <c r="E193" i="6"/>
  <c r="C193" i="6"/>
  <c r="B193" i="6"/>
  <c r="A194" i="6"/>
  <c r="G193" i="6"/>
  <c r="F192" i="6"/>
  <c r="H192" i="6" s="1"/>
  <c r="D193" i="6" s="1"/>
  <c r="O190" i="2"/>
  <c r="H194" i="5"/>
  <c r="C192" i="4"/>
  <c r="B192" i="4"/>
  <c r="G192" i="4"/>
  <c r="A193" i="4"/>
  <c r="E192" i="4"/>
  <c r="C199" i="5"/>
  <c r="D199" i="5"/>
  <c r="B199" i="5"/>
  <c r="A200" i="5"/>
  <c r="F199" i="5"/>
  <c r="E194" i="6" l="1"/>
  <c r="A195" i="6"/>
  <c r="G194" i="6"/>
  <c r="C194" i="6"/>
  <c r="B194" i="6"/>
  <c r="F193" i="6"/>
  <c r="H193" i="6" s="1"/>
  <c r="D194" i="6" s="1"/>
  <c r="F192" i="4"/>
  <c r="H192" i="4" s="1"/>
  <c r="D193" i="4" s="1"/>
  <c r="E193" i="4"/>
  <c r="G193" i="4"/>
  <c r="A194" i="4"/>
  <c r="C193" i="4"/>
  <c r="B193" i="4"/>
  <c r="O191" i="2"/>
  <c r="H195" i="5"/>
  <c r="C200" i="5"/>
  <c r="A201" i="5"/>
  <c r="B200" i="5"/>
  <c r="F200" i="5"/>
  <c r="D200" i="5"/>
  <c r="F193" i="4" l="1"/>
  <c r="H193" i="4" s="1"/>
  <c r="D194" i="4" s="1"/>
  <c r="E195" i="6"/>
  <c r="A196" i="6"/>
  <c r="G195" i="6"/>
  <c r="B195" i="6"/>
  <c r="C195" i="6"/>
  <c r="F194" i="6"/>
  <c r="H194" i="6" s="1"/>
  <c r="D195" i="6" s="1"/>
  <c r="O192" i="2"/>
  <c r="H196" i="5"/>
  <c r="G194" i="4"/>
  <c r="C194" i="4"/>
  <c r="A195" i="4"/>
  <c r="E194" i="4"/>
  <c r="B194" i="4"/>
  <c r="C201" i="5"/>
  <c r="A202" i="5"/>
  <c r="F201" i="5"/>
  <c r="D201" i="5"/>
  <c r="B201" i="5"/>
  <c r="F194" i="4" l="1"/>
  <c r="H194" i="4" s="1"/>
  <c r="D195" i="4" s="1"/>
  <c r="E196" i="6"/>
  <c r="A197" i="6"/>
  <c r="G196" i="6"/>
  <c r="B196" i="6"/>
  <c r="C196" i="6"/>
  <c r="F195" i="6"/>
  <c r="H195" i="6" s="1"/>
  <c r="D196" i="6" s="1"/>
  <c r="B195" i="4"/>
  <c r="A196" i="4"/>
  <c r="C195" i="4"/>
  <c r="E195" i="4"/>
  <c r="G195" i="4"/>
  <c r="H197" i="5"/>
  <c r="O193" i="2"/>
  <c r="C202" i="5"/>
  <c r="D202" i="5"/>
  <c r="B202" i="5"/>
  <c r="A203" i="5"/>
  <c r="F202" i="5"/>
  <c r="F195" i="4" l="1"/>
  <c r="H195" i="4" s="1"/>
  <c r="D196" i="4" s="1"/>
  <c r="E197" i="6"/>
  <c r="A198" i="6"/>
  <c r="G197" i="6"/>
  <c r="C197" i="6"/>
  <c r="B197" i="6"/>
  <c r="F196" i="6"/>
  <c r="H196" i="6" s="1"/>
  <c r="D197" i="6" s="1"/>
  <c r="C196" i="4"/>
  <c r="G196" i="4"/>
  <c r="B196" i="4"/>
  <c r="E196" i="4"/>
  <c r="A197" i="4"/>
  <c r="H198" i="5"/>
  <c r="O194" i="2"/>
  <c r="C203" i="5"/>
  <c r="F203" i="5"/>
  <c r="D203" i="5"/>
  <c r="B203" i="5"/>
  <c r="A204" i="5"/>
  <c r="F196" i="4" l="1"/>
  <c r="H196" i="4" s="1"/>
  <c r="D197" i="4" s="1"/>
  <c r="E198" i="6"/>
  <c r="A199" i="6"/>
  <c r="G198" i="6"/>
  <c r="C198" i="6"/>
  <c r="B198" i="6"/>
  <c r="F197" i="6"/>
  <c r="H197" i="6" s="1"/>
  <c r="D198" i="6" s="1"/>
  <c r="H199" i="5"/>
  <c r="O195" i="2"/>
  <c r="E197" i="4"/>
  <c r="C197" i="4"/>
  <c r="A198" i="4"/>
  <c r="G197" i="4"/>
  <c r="B197" i="4"/>
  <c r="C204" i="5"/>
  <c r="A205" i="5"/>
  <c r="F204" i="5"/>
  <c r="D204" i="5"/>
  <c r="B204" i="5"/>
  <c r="E199" i="6" l="1"/>
  <c r="C199" i="6"/>
  <c r="B199" i="6"/>
  <c r="A200" i="6"/>
  <c r="G199" i="6"/>
  <c r="F198" i="6"/>
  <c r="H198" i="6" s="1"/>
  <c r="D199" i="6" s="1"/>
  <c r="F197" i="4"/>
  <c r="H197" i="4" s="1"/>
  <c r="D198" i="4" s="1"/>
  <c r="B198" i="4"/>
  <c r="E198" i="4"/>
  <c r="A199" i="4"/>
  <c r="C198" i="4"/>
  <c r="G198" i="4"/>
  <c r="O196" i="2"/>
  <c r="H200" i="5"/>
  <c r="C205" i="5"/>
  <c r="D205" i="5"/>
  <c r="B205" i="5"/>
  <c r="F205" i="5"/>
  <c r="A206" i="5"/>
  <c r="F198" i="4" l="1"/>
  <c r="H198" i="4" s="1"/>
  <c r="D199" i="4" s="1"/>
  <c r="E200" i="6"/>
  <c r="A201" i="6"/>
  <c r="G200" i="6"/>
  <c r="C200" i="6"/>
  <c r="B200" i="6"/>
  <c r="F199" i="6"/>
  <c r="H199" i="6" s="1"/>
  <c r="D200" i="6" s="1"/>
  <c r="O197" i="2"/>
  <c r="H201" i="5"/>
  <c r="B199" i="4"/>
  <c r="A200" i="4"/>
  <c r="E199" i="4"/>
  <c r="G199" i="4"/>
  <c r="C199" i="4"/>
  <c r="C206" i="5"/>
  <c r="A207" i="5"/>
  <c r="F206" i="5"/>
  <c r="D206" i="5"/>
  <c r="B206" i="5"/>
  <c r="F199" i="4" l="1"/>
  <c r="H199" i="4" s="1"/>
  <c r="D200" i="4" s="1"/>
  <c r="E201" i="6"/>
  <c r="A202" i="6"/>
  <c r="G201" i="6"/>
  <c r="C201" i="6"/>
  <c r="B201" i="6"/>
  <c r="F200" i="6"/>
  <c r="H200" i="6" s="1"/>
  <c r="D201" i="6" s="1"/>
  <c r="C200" i="4"/>
  <c r="B200" i="4"/>
  <c r="G200" i="4"/>
  <c r="A201" i="4"/>
  <c r="E200" i="4"/>
  <c r="H202" i="5"/>
  <c r="O198" i="2"/>
  <c r="C207" i="5"/>
  <c r="A208" i="5"/>
  <c r="D207" i="5"/>
  <c r="B207" i="5"/>
  <c r="F207" i="5"/>
  <c r="F200" i="4" l="1"/>
  <c r="H200" i="4" s="1"/>
  <c r="D201" i="4" s="1"/>
  <c r="E202" i="6"/>
  <c r="C202" i="6"/>
  <c r="G202" i="6"/>
  <c r="B202" i="6"/>
  <c r="A203" i="6"/>
  <c r="F201" i="6"/>
  <c r="H201" i="6" s="1"/>
  <c r="D202" i="6" s="1"/>
  <c r="H203" i="5"/>
  <c r="O199" i="2"/>
  <c r="G201" i="4"/>
  <c r="A202" i="4"/>
  <c r="E201" i="4"/>
  <c r="C201" i="4"/>
  <c r="B201" i="4"/>
  <c r="C208" i="5"/>
  <c r="D208" i="5"/>
  <c r="B208" i="5"/>
  <c r="A209" i="5"/>
  <c r="F208" i="5"/>
  <c r="F201" i="4" l="1"/>
  <c r="H201" i="4" s="1"/>
  <c r="D202" i="4" s="1"/>
  <c r="E203" i="6"/>
  <c r="A204" i="6"/>
  <c r="G203" i="6"/>
  <c r="C203" i="6"/>
  <c r="B203" i="6"/>
  <c r="F202" i="6"/>
  <c r="H202" i="6" s="1"/>
  <c r="D203" i="6" s="1"/>
  <c r="E202" i="4"/>
  <c r="G202" i="4"/>
  <c r="A203" i="4"/>
  <c r="B202" i="4"/>
  <c r="C202" i="4"/>
  <c r="O200" i="2"/>
  <c r="H204" i="5"/>
  <c r="C209" i="5"/>
  <c r="B209" i="5"/>
  <c r="A210" i="5"/>
  <c r="F209" i="5"/>
  <c r="D209" i="5"/>
  <c r="F202" i="4" l="1"/>
  <c r="H202" i="4" s="1"/>
  <c r="D203" i="4" s="1"/>
  <c r="E204" i="6"/>
  <c r="A205" i="6"/>
  <c r="B204" i="6"/>
  <c r="C204" i="6"/>
  <c r="G204" i="6"/>
  <c r="F203" i="6"/>
  <c r="H203" i="6" s="1"/>
  <c r="D204" i="6" s="1"/>
  <c r="O201" i="2"/>
  <c r="H205" i="5"/>
  <c r="A204" i="4"/>
  <c r="G203" i="4"/>
  <c r="C203" i="4"/>
  <c r="E203" i="4"/>
  <c r="B203" i="4"/>
  <c r="C210" i="5"/>
  <c r="A211" i="5"/>
  <c r="F210" i="5"/>
  <c r="B210" i="5"/>
  <c r="D210" i="5"/>
  <c r="F203" i="4" l="1"/>
  <c r="H203" i="4" s="1"/>
  <c r="D204" i="4" s="1"/>
  <c r="E205" i="6"/>
  <c r="A206" i="6"/>
  <c r="G205" i="6"/>
  <c r="C205" i="6"/>
  <c r="B205" i="6"/>
  <c r="F204" i="6"/>
  <c r="H204" i="6" s="1"/>
  <c r="D205" i="6" s="1"/>
  <c r="G204" i="4"/>
  <c r="B204" i="4"/>
  <c r="C204" i="4"/>
  <c r="E204" i="4"/>
  <c r="A205" i="4"/>
  <c r="H206" i="5"/>
  <c r="O202" i="2"/>
  <c r="C211" i="5"/>
  <c r="D211" i="5"/>
  <c r="B211" i="5"/>
  <c r="A212" i="5"/>
  <c r="F211" i="5"/>
  <c r="F204" i="4" l="1"/>
  <c r="H204" i="4" s="1"/>
  <c r="D205" i="4" s="1"/>
  <c r="E206" i="6"/>
  <c r="G206" i="6"/>
  <c r="C206" i="6"/>
  <c r="B206" i="6"/>
  <c r="A207" i="6"/>
  <c r="F205" i="6"/>
  <c r="H205" i="6" s="1"/>
  <c r="D206" i="6" s="1"/>
  <c r="H207" i="5"/>
  <c r="O203" i="2"/>
  <c r="A206" i="4"/>
  <c r="G205" i="4"/>
  <c r="C205" i="4"/>
  <c r="B205" i="4"/>
  <c r="E205" i="4"/>
  <c r="C212" i="5"/>
  <c r="F212" i="5"/>
  <c r="D212" i="5"/>
  <c r="B212" i="5"/>
  <c r="A213" i="5"/>
  <c r="F205" i="4" l="1"/>
  <c r="H205" i="4" s="1"/>
  <c r="D206" i="4" s="1"/>
  <c r="E207" i="6"/>
  <c r="C207" i="6"/>
  <c r="A208" i="6"/>
  <c r="G207" i="6"/>
  <c r="B207" i="6"/>
  <c r="F206" i="6"/>
  <c r="H206" i="6" s="1"/>
  <c r="D207" i="6" s="1"/>
  <c r="O204" i="2"/>
  <c r="H208" i="5"/>
  <c r="A207" i="4"/>
  <c r="E206" i="4"/>
  <c r="G206" i="4"/>
  <c r="C206" i="4"/>
  <c r="B206" i="4"/>
  <c r="C213" i="5"/>
  <c r="A214" i="5"/>
  <c r="F213" i="5"/>
  <c r="D213" i="5"/>
  <c r="B213" i="5"/>
  <c r="F206" i="4" l="1"/>
  <c r="H206" i="4" s="1"/>
  <c r="E208" i="6"/>
  <c r="A209" i="6"/>
  <c r="G208" i="6"/>
  <c r="C208" i="6"/>
  <c r="B208" i="6"/>
  <c r="F207" i="6"/>
  <c r="H207" i="6" s="1"/>
  <c r="D208" i="6" s="1"/>
  <c r="C207" i="4"/>
  <c r="D207" i="4"/>
  <c r="G207" i="4"/>
  <c r="E207" i="4"/>
  <c r="A208" i="4"/>
  <c r="B207" i="4"/>
  <c r="O205" i="2"/>
  <c r="H209" i="5"/>
  <c r="C214" i="5"/>
  <c r="D214" i="5"/>
  <c r="B214" i="5"/>
  <c r="F214" i="5"/>
  <c r="A215" i="5"/>
  <c r="F207" i="4" l="1"/>
  <c r="H207" i="4" s="1"/>
  <c r="E209" i="6"/>
  <c r="C209" i="6"/>
  <c r="B209" i="6"/>
  <c r="A210" i="6"/>
  <c r="G209" i="6"/>
  <c r="F208" i="6"/>
  <c r="H208" i="6" s="1"/>
  <c r="D209" i="6" s="1"/>
  <c r="O206" i="2"/>
  <c r="H210" i="5"/>
  <c r="G208" i="4"/>
  <c r="E208" i="4"/>
  <c r="C208" i="4"/>
  <c r="D208" i="4"/>
  <c r="A209" i="4"/>
  <c r="B208" i="4"/>
  <c r="C215" i="5"/>
  <c r="F215" i="5"/>
  <c r="D215" i="5"/>
  <c r="B215" i="5"/>
  <c r="A216" i="5"/>
  <c r="E210" i="6" l="1"/>
  <c r="C210" i="6"/>
  <c r="B210" i="6"/>
  <c r="A211" i="6"/>
  <c r="G210" i="6"/>
  <c r="F209" i="6"/>
  <c r="H209" i="6" s="1"/>
  <c r="D210" i="6" s="1"/>
  <c r="F208" i="4"/>
  <c r="H208" i="4" s="1"/>
  <c r="D209" i="4" s="1"/>
  <c r="B209" i="4"/>
  <c r="E209" i="4"/>
  <c r="G209" i="4"/>
  <c r="A210" i="4"/>
  <c r="C209" i="4"/>
  <c r="H211" i="5"/>
  <c r="O207" i="2"/>
  <c r="C216" i="5"/>
  <c r="A217" i="5"/>
  <c r="F216" i="5"/>
  <c r="D216" i="5"/>
  <c r="B216" i="5"/>
  <c r="E211" i="6" l="1"/>
  <c r="A212" i="6"/>
  <c r="C211" i="6"/>
  <c r="B211" i="6"/>
  <c r="G211" i="6"/>
  <c r="F210" i="6"/>
  <c r="H210" i="6" s="1"/>
  <c r="D211" i="6" s="1"/>
  <c r="F209" i="4"/>
  <c r="H209" i="4" s="1"/>
  <c r="D210" i="4" s="1"/>
  <c r="O208" i="2"/>
  <c r="H212" i="5"/>
  <c r="A211" i="4"/>
  <c r="B210" i="4"/>
  <c r="E210" i="4"/>
  <c r="G210" i="4"/>
  <c r="C210" i="4"/>
  <c r="C217" i="5"/>
  <c r="D217" i="5"/>
  <c r="B217" i="5"/>
  <c r="F217" i="5"/>
  <c r="A218" i="5"/>
  <c r="F210" i="4" l="1"/>
  <c r="H210" i="4" s="1"/>
  <c r="D211" i="4" s="1"/>
  <c r="E212" i="6"/>
  <c r="G212" i="6"/>
  <c r="B212" i="6"/>
  <c r="C212" i="6"/>
  <c r="A213" i="6"/>
  <c r="F211" i="6"/>
  <c r="H211" i="6" s="1"/>
  <c r="D212" i="6" s="1"/>
  <c r="E211" i="4"/>
  <c r="B211" i="4"/>
  <c r="C211" i="4"/>
  <c r="A212" i="4"/>
  <c r="G211" i="4"/>
  <c r="O209" i="2"/>
  <c r="H213" i="5"/>
  <c r="C218" i="5"/>
  <c r="A219" i="5"/>
  <c r="F218" i="5"/>
  <c r="D218" i="5"/>
  <c r="B218" i="5"/>
  <c r="F211" i="4" l="1"/>
  <c r="H211" i="4" s="1"/>
  <c r="D212" i="4" s="1"/>
  <c r="E213" i="6"/>
  <c r="A214" i="6"/>
  <c r="G213" i="6"/>
  <c r="B213" i="6"/>
  <c r="C213" i="6"/>
  <c r="F212" i="6"/>
  <c r="H212" i="6" s="1"/>
  <c r="D213" i="6" s="1"/>
  <c r="O210" i="2"/>
  <c r="H214" i="5"/>
  <c r="C212" i="4"/>
  <c r="B212" i="4"/>
  <c r="E212" i="4"/>
  <c r="A213" i="4"/>
  <c r="G212" i="4"/>
  <c r="C219" i="5"/>
  <c r="A220" i="5"/>
  <c r="D219" i="5"/>
  <c r="B219" i="5"/>
  <c r="F219" i="5"/>
  <c r="E214" i="6" l="1"/>
  <c r="C214" i="6"/>
  <c r="B214" i="6"/>
  <c r="A215" i="6"/>
  <c r="G214" i="6"/>
  <c r="F213" i="6"/>
  <c r="H213" i="6" s="1"/>
  <c r="D214" i="6" s="1"/>
  <c r="F212" i="4"/>
  <c r="H212" i="4" s="1"/>
  <c r="D213" i="4" s="1"/>
  <c r="C213" i="4"/>
  <c r="E213" i="4"/>
  <c r="G213" i="4"/>
  <c r="B213" i="4"/>
  <c r="A214" i="4"/>
  <c r="H215" i="5"/>
  <c r="O211" i="2"/>
  <c r="C220" i="5"/>
  <c r="D220" i="5"/>
  <c r="B220" i="5"/>
  <c r="A221" i="5"/>
  <c r="F220" i="5"/>
  <c r="E215" i="6" l="1"/>
  <c r="A216" i="6"/>
  <c r="C215" i="6"/>
  <c r="B215" i="6"/>
  <c r="G215" i="6"/>
  <c r="F214" i="6"/>
  <c r="H214" i="6" s="1"/>
  <c r="D215" i="6" s="1"/>
  <c r="F213" i="4"/>
  <c r="H213" i="4" s="1"/>
  <c r="D214" i="4" s="1"/>
  <c r="H216" i="5"/>
  <c r="O212" i="2"/>
  <c r="C214" i="4"/>
  <c r="A215" i="4"/>
  <c r="B214" i="4"/>
  <c r="E214" i="4"/>
  <c r="G214" i="4"/>
  <c r="C221" i="5"/>
  <c r="A222" i="5"/>
  <c r="F221" i="5"/>
  <c r="D221" i="5"/>
  <c r="B221" i="5"/>
  <c r="E216" i="6" l="1"/>
  <c r="C216" i="6"/>
  <c r="B216" i="6"/>
  <c r="G216" i="6"/>
  <c r="A217" i="6"/>
  <c r="F215" i="6"/>
  <c r="H215" i="6" s="1"/>
  <c r="D216" i="6" s="1"/>
  <c r="F214" i="4"/>
  <c r="H214" i="4" s="1"/>
  <c r="D215" i="4" s="1"/>
  <c r="O213" i="2"/>
  <c r="H217" i="5"/>
  <c r="G215" i="4"/>
  <c r="B215" i="4"/>
  <c r="C215" i="4"/>
  <c r="A216" i="4"/>
  <c r="E215" i="4"/>
  <c r="C222" i="5"/>
  <c r="A223" i="5"/>
  <c r="F222" i="5"/>
  <c r="D222" i="5"/>
  <c r="B222" i="5"/>
  <c r="E217" i="6" l="1"/>
  <c r="A218" i="6"/>
  <c r="G217" i="6"/>
  <c r="C217" i="6"/>
  <c r="B217" i="6"/>
  <c r="F216" i="6"/>
  <c r="H216" i="6" s="1"/>
  <c r="D217" i="6" s="1"/>
  <c r="F215" i="4"/>
  <c r="H215" i="4" s="1"/>
  <c r="D216" i="4" s="1"/>
  <c r="C216" i="4"/>
  <c r="G216" i="4"/>
  <c r="B216" i="4"/>
  <c r="E216" i="4"/>
  <c r="A217" i="4"/>
  <c r="H218" i="5"/>
  <c r="O214" i="2"/>
  <c r="C223" i="5"/>
  <c r="D223" i="5"/>
  <c r="B223" i="5"/>
  <c r="A224" i="5"/>
  <c r="F223" i="5"/>
  <c r="F216" i="4" l="1"/>
  <c r="H216" i="4" s="1"/>
  <c r="D217" i="4" s="1"/>
  <c r="E218" i="6"/>
  <c r="B218" i="6"/>
  <c r="G218" i="6"/>
  <c r="A219" i="6"/>
  <c r="C218" i="6"/>
  <c r="F217" i="6"/>
  <c r="H217" i="6" s="1"/>
  <c r="D218" i="6" s="1"/>
  <c r="O215" i="2"/>
  <c r="H219" i="5"/>
  <c r="C217" i="4"/>
  <c r="B217" i="4"/>
  <c r="A218" i="4"/>
  <c r="E217" i="4"/>
  <c r="G217" i="4"/>
  <c r="C224" i="5"/>
  <c r="F224" i="5"/>
  <c r="B224" i="5"/>
  <c r="D224" i="5"/>
  <c r="A225" i="5"/>
  <c r="E219" i="6" l="1"/>
  <c r="A220" i="6"/>
  <c r="G219" i="6"/>
  <c r="C219" i="6"/>
  <c r="B219" i="6"/>
  <c r="F218" i="6"/>
  <c r="H218" i="6" s="1"/>
  <c r="D219" i="6" s="1"/>
  <c r="F217" i="4"/>
  <c r="H217" i="4" s="1"/>
  <c r="D218" i="4" s="1"/>
  <c r="A219" i="4"/>
  <c r="B218" i="4"/>
  <c r="E218" i="4"/>
  <c r="G218" i="4"/>
  <c r="C218" i="4"/>
  <c r="O216" i="2"/>
  <c r="H220" i="5"/>
  <c r="C225" i="5"/>
  <c r="A226" i="5"/>
  <c r="F225" i="5"/>
  <c r="D225" i="5"/>
  <c r="B225" i="5"/>
  <c r="F218" i="4" l="1"/>
  <c r="H218" i="4" s="1"/>
  <c r="D219" i="4" s="1"/>
  <c r="E220" i="6"/>
  <c r="G220" i="6"/>
  <c r="C220" i="6"/>
  <c r="A221" i="6"/>
  <c r="B220" i="6"/>
  <c r="F219" i="6"/>
  <c r="H219" i="6" s="1"/>
  <c r="D220" i="6" s="1"/>
  <c r="O217" i="2"/>
  <c r="H221" i="5"/>
  <c r="G219" i="4"/>
  <c r="E219" i="4"/>
  <c r="C219" i="4"/>
  <c r="A220" i="4"/>
  <c r="B219" i="4"/>
  <c r="C226" i="5"/>
  <c r="D226" i="5"/>
  <c r="B226" i="5"/>
  <c r="A227" i="5"/>
  <c r="F226" i="5"/>
  <c r="F219" i="4" l="1"/>
  <c r="H219" i="4" s="1"/>
  <c r="E221" i="6"/>
  <c r="A222" i="6"/>
  <c r="G221" i="6"/>
  <c r="C221" i="6"/>
  <c r="B221" i="6"/>
  <c r="F220" i="6"/>
  <c r="H220" i="6" s="1"/>
  <c r="D221" i="6" s="1"/>
  <c r="D220" i="4"/>
  <c r="C220" i="4"/>
  <c r="A221" i="4"/>
  <c r="G220" i="4"/>
  <c r="E220" i="4"/>
  <c r="B220" i="4"/>
  <c r="H222" i="5"/>
  <c r="O218" i="2"/>
  <c r="C227" i="5"/>
  <c r="B227" i="5"/>
  <c r="F227" i="5"/>
  <c r="A228" i="5"/>
  <c r="D227" i="5"/>
  <c r="E222" i="6" l="1"/>
  <c r="A223" i="6"/>
  <c r="G222" i="6"/>
  <c r="B222" i="6"/>
  <c r="C222" i="6"/>
  <c r="F221" i="6"/>
  <c r="H221" i="6" s="1"/>
  <c r="D222" i="6" s="1"/>
  <c r="F220" i="4"/>
  <c r="H220" i="4" s="1"/>
  <c r="D221" i="4" s="1"/>
  <c r="O219" i="2"/>
  <c r="H223" i="5"/>
  <c r="B221" i="4"/>
  <c r="E221" i="4"/>
  <c r="C221" i="4"/>
  <c r="A222" i="4"/>
  <c r="G221" i="4"/>
  <c r="C228" i="5"/>
  <c r="A229" i="5"/>
  <c r="F228" i="5"/>
  <c r="D228" i="5"/>
  <c r="B228" i="5"/>
  <c r="F221" i="4" l="1"/>
  <c r="H221" i="4" s="1"/>
  <c r="D222" i="4" s="1"/>
  <c r="E223" i="6"/>
  <c r="A224" i="6"/>
  <c r="G223" i="6"/>
  <c r="C223" i="6"/>
  <c r="B223" i="6"/>
  <c r="F222" i="6"/>
  <c r="H222" i="6" s="1"/>
  <c r="D223" i="6" s="1"/>
  <c r="E222" i="4"/>
  <c r="G222" i="4"/>
  <c r="B222" i="4"/>
  <c r="C222" i="4"/>
  <c r="A223" i="4"/>
  <c r="O220" i="2"/>
  <c r="H224" i="5"/>
  <c r="C229" i="5"/>
  <c r="D229" i="5"/>
  <c r="B229" i="5"/>
  <c r="F229" i="5"/>
  <c r="A230" i="5"/>
  <c r="E224" i="6" l="1"/>
  <c r="G224" i="6"/>
  <c r="B224" i="6"/>
  <c r="C224" i="6"/>
  <c r="A225" i="6"/>
  <c r="F223" i="6"/>
  <c r="H223" i="6" s="1"/>
  <c r="D224" i="6" s="1"/>
  <c r="F222" i="4"/>
  <c r="H222" i="4" s="1"/>
  <c r="D223" i="4" s="1"/>
  <c r="O221" i="2"/>
  <c r="H225" i="5"/>
  <c r="B223" i="4"/>
  <c r="C223" i="4"/>
  <c r="E223" i="4"/>
  <c r="A224" i="4"/>
  <c r="G223" i="4"/>
  <c r="C230" i="5"/>
  <c r="A231" i="5"/>
  <c r="F230" i="5"/>
  <c r="B230" i="5"/>
  <c r="D230" i="5"/>
  <c r="E225" i="6" l="1"/>
  <c r="G225" i="6"/>
  <c r="C225" i="6"/>
  <c r="A226" i="6"/>
  <c r="B225" i="6"/>
  <c r="F224" i="6"/>
  <c r="H224" i="6" s="1"/>
  <c r="D225" i="6" s="1"/>
  <c r="F223" i="4"/>
  <c r="H223" i="4" s="1"/>
  <c r="D224" i="4" s="1"/>
  <c r="A225" i="4"/>
  <c r="B224" i="4"/>
  <c r="E224" i="4"/>
  <c r="C224" i="4"/>
  <c r="G224" i="4"/>
  <c r="O222" i="2"/>
  <c r="H226" i="5"/>
  <c r="C231" i="5"/>
  <c r="A232" i="5"/>
  <c r="D231" i="5"/>
  <c r="B231" i="5"/>
  <c r="F231" i="5"/>
  <c r="E226" i="6" l="1"/>
  <c r="C226" i="6"/>
  <c r="B226" i="6"/>
  <c r="A227" i="6"/>
  <c r="G226" i="6"/>
  <c r="F225" i="6"/>
  <c r="H225" i="6" s="1"/>
  <c r="D226" i="6" s="1"/>
  <c r="F224" i="4"/>
  <c r="H224" i="4" s="1"/>
  <c r="D225" i="4" s="1"/>
  <c r="H227" i="5"/>
  <c r="O223" i="2"/>
  <c r="B225" i="4"/>
  <c r="G225" i="4"/>
  <c r="A226" i="4"/>
  <c r="E225" i="4"/>
  <c r="C225" i="4"/>
  <c r="C232" i="5"/>
  <c r="D232" i="5"/>
  <c r="B232" i="5"/>
  <c r="A233" i="5"/>
  <c r="F232" i="5"/>
  <c r="E227" i="6" l="1"/>
  <c r="C227" i="6"/>
  <c r="B227" i="6"/>
  <c r="A228" i="6"/>
  <c r="G227" i="6"/>
  <c r="F226" i="6"/>
  <c r="H226" i="6" s="1"/>
  <c r="D227" i="6" s="1"/>
  <c r="F225" i="4"/>
  <c r="H225" i="4" s="1"/>
  <c r="D226" i="4" s="1"/>
  <c r="H228" i="5"/>
  <c r="O224" i="2"/>
  <c r="G226" i="4"/>
  <c r="A227" i="4"/>
  <c r="B226" i="4"/>
  <c r="E226" i="4"/>
  <c r="C226" i="4"/>
  <c r="C233" i="5"/>
  <c r="B233" i="5"/>
  <c r="A234" i="5"/>
  <c r="D233" i="5"/>
  <c r="F233" i="5"/>
  <c r="E228" i="6" l="1"/>
  <c r="A229" i="6"/>
  <c r="B228" i="6"/>
  <c r="G228" i="6"/>
  <c r="C228" i="6"/>
  <c r="F227" i="6"/>
  <c r="H227" i="6" s="1"/>
  <c r="D228" i="6" s="1"/>
  <c r="F226" i="4"/>
  <c r="H226" i="4" s="1"/>
  <c r="D227" i="4" s="1"/>
  <c r="E227" i="4"/>
  <c r="C227" i="4"/>
  <c r="B227" i="4"/>
  <c r="A228" i="4"/>
  <c r="G227" i="4"/>
  <c r="O225" i="2"/>
  <c r="H229" i="5"/>
  <c r="C234" i="5"/>
  <c r="A235" i="5"/>
  <c r="B234" i="5"/>
  <c r="F234" i="5"/>
  <c r="D234" i="5"/>
  <c r="F227" i="4" l="1"/>
  <c r="H227" i="4" s="1"/>
  <c r="D228" i="4" s="1"/>
  <c r="E229" i="6"/>
  <c r="G229" i="6"/>
  <c r="A230" i="6"/>
  <c r="C229" i="6"/>
  <c r="B229" i="6"/>
  <c r="F228" i="6"/>
  <c r="H228" i="6" s="1"/>
  <c r="D229" i="6" s="1"/>
  <c r="H230" i="5"/>
  <c r="O226" i="2"/>
  <c r="B228" i="4"/>
  <c r="C228" i="4"/>
  <c r="A229" i="4"/>
  <c r="E228" i="4"/>
  <c r="G228" i="4"/>
  <c r="C235" i="5"/>
  <c r="D235" i="5"/>
  <c r="B235" i="5"/>
  <c r="A236" i="5"/>
  <c r="F235" i="5"/>
  <c r="E230" i="6" l="1"/>
  <c r="B230" i="6"/>
  <c r="G230" i="6"/>
  <c r="A231" i="6"/>
  <c r="C230" i="6"/>
  <c r="F229" i="6"/>
  <c r="H229" i="6" s="1"/>
  <c r="D230" i="6" s="1"/>
  <c r="A230" i="4"/>
  <c r="B229" i="4"/>
  <c r="C229" i="4"/>
  <c r="E229" i="4"/>
  <c r="G229" i="4"/>
  <c r="F228" i="4"/>
  <c r="H228" i="4" s="1"/>
  <c r="D229" i="4" s="1"/>
  <c r="O227" i="2"/>
  <c r="H231" i="5"/>
  <c r="C236" i="5"/>
  <c r="F236" i="5"/>
  <c r="D236" i="5"/>
  <c r="B236" i="5"/>
  <c r="A237" i="5"/>
  <c r="E231" i="6" l="1"/>
  <c r="A232" i="6"/>
  <c r="G231" i="6"/>
  <c r="C231" i="6"/>
  <c r="B231" i="6"/>
  <c r="F230" i="6"/>
  <c r="H230" i="6" s="1"/>
  <c r="D231" i="6" s="1"/>
  <c r="F229" i="4"/>
  <c r="H229" i="4" s="1"/>
  <c r="D230" i="4" s="1"/>
  <c r="O228" i="2"/>
  <c r="H232" i="5"/>
  <c r="G230" i="4"/>
  <c r="B230" i="4"/>
  <c r="C230" i="4"/>
  <c r="E230" i="4"/>
  <c r="A231" i="4"/>
  <c r="C237" i="5"/>
  <c r="A238" i="5"/>
  <c r="B237" i="5"/>
  <c r="F237" i="5"/>
  <c r="D237" i="5"/>
  <c r="E232" i="6" l="1"/>
  <c r="B232" i="6"/>
  <c r="G232" i="6"/>
  <c r="A233" i="6"/>
  <c r="C232" i="6"/>
  <c r="F231" i="6"/>
  <c r="H231" i="6" s="1"/>
  <c r="D232" i="6" s="1"/>
  <c r="F230" i="4"/>
  <c r="H230" i="4" s="1"/>
  <c r="D231" i="4" s="1"/>
  <c r="B231" i="4"/>
  <c r="G231" i="4"/>
  <c r="E231" i="4"/>
  <c r="C231" i="4"/>
  <c r="A232" i="4"/>
  <c r="H233" i="5"/>
  <c r="O229" i="2"/>
  <c r="C238" i="5"/>
  <c r="D238" i="5"/>
  <c r="B238" i="5"/>
  <c r="F238" i="5"/>
  <c r="A239" i="5"/>
  <c r="F231" i="4" l="1"/>
  <c r="H231" i="4" s="1"/>
  <c r="D232" i="4" s="1"/>
  <c r="E233" i="6"/>
  <c r="C233" i="6"/>
  <c r="B233" i="6"/>
  <c r="A234" i="6"/>
  <c r="G233" i="6"/>
  <c r="F232" i="6"/>
  <c r="H232" i="6" s="1"/>
  <c r="D233" i="6" s="1"/>
  <c r="O230" i="2"/>
  <c r="H234" i="5"/>
  <c r="E232" i="4"/>
  <c r="C232" i="4"/>
  <c r="B232" i="4"/>
  <c r="A233" i="4"/>
  <c r="G232" i="4"/>
  <c r="C239" i="5"/>
  <c r="F239" i="5"/>
  <c r="D239" i="5"/>
  <c r="B239" i="5"/>
  <c r="A240" i="5"/>
  <c r="F232" i="4" l="1"/>
  <c r="E234" i="6"/>
  <c r="B234" i="6"/>
  <c r="C234" i="6"/>
  <c r="G234" i="6"/>
  <c r="A235" i="6"/>
  <c r="F233" i="6"/>
  <c r="H233" i="6" s="1"/>
  <c r="D234" i="6" s="1"/>
  <c r="H232" i="4"/>
  <c r="D233" i="4" s="1"/>
  <c r="C233" i="4"/>
  <c r="E233" i="4"/>
  <c r="B233" i="4"/>
  <c r="G233" i="4"/>
  <c r="A234" i="4"/>
  <c r="O231" i="2"/>
  <c r="H235" i="5"/>
  <c r="C240" i="5"/>
  <c r="A241" i="5"/>
  <c r="F240" i="5"/>
  <c r="D240" i="5"/>
  <c r="B240" i="5"/>
  <c r="F233" i="4" l="1"/>
  <c r="H233" i="4" s="1"/>
  <c r="D234" i="4" s="1"/>
  <c r="E235" i="6"/>
  <c r="G235" i="6"/>
  <c r="B235" i="6"/>
  <c r="A236" i="6"/>
  <c r="C235" i="6"/>
  <c r="F234" i="6"/>
  <c r="H234" i="6" s="1"/>
  <c r="D235" i="6" s="1"/>
  <c r="O232" i="2"/>
  <c r="H236" i="5"/>
  <c r="A235" i="4"/>
  <c r="B234" i="4"/>
  <c r="C234" i="4"/>
  <c r="G234" i="4"/>
  <c r="E234" i="4"/>
  <c r="C241" i="5"/>
  <c r="D241" i="5"/>
  <c r="B241" i="5"/>
  <c r="F241" i="5"/>
  <c r="A242" i="5"/>
  <c r="F234" i="4" l="1"/>
  <c r="H234" i="4" s="1"/>
  <c r="D235" i="4" s="1"/>
  <c r="E236" i="6"/>
  <c r="G236" i="6"/>
  <c r="A237" i="6"/>
  <c r="C236" i="6"/>
  <c r="B236" i="6"/>
  <c r="F235" i="6"/>
  <c r="H235" i="6" s="1"/>
  <c r="D236" i="6" s="1"/>
  <c r="G235" i="4"/>
  <c r="C235" i="4"/>
  <c r="E235" i="4"/>
  <c r="B235" i="4"/>
  <c r="A236" i="4"/>
  <c r="H237" i="5"/>
  <c r="O233" i="2"/>
  <c r="C242" i="5"/>
  <c r="A243" i="5"/>
  <c r="F242" i="5"/>
  <c r="D242" i="5"/>
  <c r="B242" i="5"/>
  <c r="F235" i="4" l="1"/>
  <c r="H235" i="4" s="1"/>
  <c r="D236" i="4" s="1"/>
  <c r="E237" i="6"/>
  <c r="G237" i="6"/>
  <c r="B237" i="6"/>
  <c r="A238" i="6"/>
  <c r="C237" i="6"/>
  <c r="F236" i="6"/>
  <c r="H236" i="6" s="1"/>
  <c r="D237" i="6" s="1"/>
  <c r="E236" i="4"/>
  <c r="B236" i="4"/>
  <c r="C236" i="4"/>
  <c r="A237" i="4"/>
  <c r="G236" i="4"/>
  <c r="O234" i="2"/>
  <c r="H238" i="5"/>
  <c r="C243" i="5"/>
  <c r="A244" i="5"/>
  <c r="D243" i="5"/>
  <c r="B243" i="5"/>
  <c r="F243" i="5"/>
  <c r="F236" i="4" l="1"/>
  <c r="H236" i="4" s="1"/>
  <c r="D237" i="4" s="1"/>
  <c r="E238" i="6"/>
  <c r="B238" i="6"/>
  <c r="A239" i="6"/>
  <c r="G238" i="6"/>
  <c r="C238" i="6"/>
  <c r="F237" i="6"/>
  <c r="H237" i="6" s="1"/>
  <c r="D238" i="6" s="1"/>
  <c r="H239" i="5"/>
  <c r="O235" i="2"/>
  <c r="G237" i="4"/>
  <c r="E237" i="4"/>
  <c r="A238" i="4"/>
  <c r="C237" i="4"/>
  <c r="B237" i="4"/>
  <c r="C244" i="5"/>
  <c r="D244" i="5"/>
  <c r="B244" i="5"/>
  <c r="F244" i="5"/>
  <c r="A245" i="5"/>
  <c r="E239" i="6" l="1"/>
  <c r="G239" i="6"/>
  <c r="A240" i="6"/>
  <c r="C239" i="6"/>
  <c r="B239" i="6"/>
  <c r="F238" i="6"/>
  <c r="H238" i="6" s="1"/>
  <c r="D239" i="6" s="1"/>
  <c r="F237" i="4"/>
  <c r="H237" i="4" s="1"/>
  <c r="D238" i="4" s="1"/>
  <c r="H240" i="5"/>
  <c r="O236" i="2"/>
  <c r="B238" i="4"/>
  <c r="G238" i="4"/>
  <c r="C238" i="4"/>
  <c r="E238" i="4"/>
  <c r="A239" i="4"/>
  <c r="C245" i="5"/>
  <c r="A246" i="5"/>
  <c r="F245" i="5"/>
  <c r="D245" i="5"/>
  <c r="B245" i="5"/>
  <c r="E240" i="6" l="1"/>
  <c r="C240" i="6"/>
  <c r="A241" i="6"/>
  <c r="G240" i="6"/>
  <c r="B240" i="6"/>
  <c r="F239" i="6"/>
  <c r="H239" i="6" s="1"/>
  <c r="D240" i="6" s="1"/>
  <c r="F238" i="4"/>
  <c r="H238" i="4" s="1"/>
  <c r="D239" i="4" s="1"/>
  <c r="G239" i="4"/>
  <c r="A240" i="4"/>
  <c r="E239" i="4"/>
  <c r="B239" i="4"/>
  <c r="C239" i="4"/>
  <c r="O237" i="2"/>
  <c r="H241" i="5"/>
  <c r="C246" i="5"/>
  <c r="A247" i="5"/>
  <c r="F246" i="5"/>
  <c r="D246" i="5"/>
  <c r="B246" i="5"/>
  <c r="F239" i="4" l="1"/>
  <c r="H239" i="4" s="1"/>
  <c r="D240" i="4" s="1"/>
  <c r="E241" i="6"/>
  <c r="A242" i="6"/>
  <c r="G241" i="6"/>
  <c r="C241" i="6"/>
  <c r="B241" i="6"/>
  <c r="F240" i="6"/>
  <c r="H240" i="6" s="1"/>
  <c r="D241" i="6" s="1"/>
  <c r="H242" i="5"/>
  <c r="O238" i="2"/>
  <c r="E240" i="4"/>
  <c r="G240" i="4"/>
  <c r="C240" i="4"/>
  <c r="A241" i="4"/>
  <c r="B240" i="4"/>
  <c r="C247" i="5"/>
  <c r="D247" i="5"/>
  <c r="B247" i="5"/>
  <c r="F247" i="5"/>
  <c r="A248" i="5"/>
  <c r="F240" i="4" l="1"/>
  <c r="H240" i="4" s="1"/>
  <c r="D241" i="4" s="1"/>
  <c r="E242" i="6"/>
  <c r="A243" i="6"/>
  <c r="B242" i="6"/>
  <c r="C242" i="6"/>
  <c r="G242" i="6"/>
  <c r="F241" i="6"/>
  <c r="H241" i="6" s="1"/>
  <c r="D242" i="6" s="1"/>
  <c r="C241" i="4"/>
  <c r="B241" i="4"/>
  <c r="A242" i="4"/>
  <c r="G241" i="4"/>
  <c r="E241" i="4"/>
  <c r="O239" i="2"/>
  <c r="H243" i="5"/>
  <c r="C248" i="5"/>
  <c r="F248" i="5"/>
  <c r="D248" i="5"/>
  <c r="B248" i="5"/>
  <c r="A249" i="5"/>
  <c r="F241" i="4" l="1"/>
  <c r="H241" i="4" s="1"/>
  <c r="D242" i="4" s="1"/>
  <c r="E243" i="6"/>
  <c r="B243" i="6"/>
  <c r="A244" i="6"/>
  <c r="G243" i="6"/>
  <c r="C243" i="6"/>
  <c r="F242" i="6"/>
  <c r="H242" i="6" s="1"/>
  <c r="D243" i="6" s="1"/>
  <c r="H244" i="5"/>
  <c r="O240" i="2"/>
  <c r="E242" i="4"/>
  <c r="G242" i="4"/>
  <c r="B242" i="4"/>
  <c r="C242" i="4"/>
  <c r="A243" i="4"/>
  <c r="C249" i="5"/>
  <c r="A250" i="5"/>
  <c r="F249" i="5"/>
  <c r="D249" i="5"/>
  <c r="B249" i="5"/>
  <c r="E244" i="6" l="1"/>
  <c r="G244" i="6"/>
  <c r="A245" i="6"/>
  <c r="B244" i="6"/>
  <c r="C244" i="6"/>
  <c r="F243" i="6"/>
  <c r="H243" i="6" s="1"/>
  <c r="D244" i="6" s="1"/>
  <c r="F242" i="4"/>
  <c r="H242" i="4" s="1"/>
  <c r="D243" i="4" s="1"/>
  <c r="C243" i="4"/>
  <c r="G243" i="4"/>
  <c r="B243" i="4"/>
  <c r="A244" i="4"/>
  <c r="E243" i="4"/>
  <c r="H245" i="5"/>
  <c r="O241" i="2"/>
  <c r="C250" i="5"/>
  <c r="D250" i="5"/>
  <c r="B250" i="5"/>
  <c r="F250" i="5"/>
  <c r="A251" i="5"/>
  <c r="E245" i="6" l="1"/>
  <c r="A246" i="6"/>
  <c r="B245" i="6"/>
  <c r="G245" i="6"/>
  <c r="C245" i="6"/>
  <c r="F244" i="6"/>
  <c r="H244" i="6" s="1"/>
  <c r="D245" i="6" s="1"/>
  <c r="F243" i="4"/>
  <c r="H243" i="4" s="1"/>
  <c r="D244" i="4" s="1"/>
  <c r="A245" i="4"/>
  <c r="E244" i="4"/>
  <c r="B244" i="4"/>
  <c r="C244" i="4"/>
  <c r="G244" i="4"/>
  <c r="O242" i="2"/>
  <c r="H246" i="5"/>
  <c r="C251" i="5"/>
  <c r="F251" i="5"/>
  <c r="D251" i="5"/>
  <c r="B251" i="5"/>
  <c r="A252" i="5"/>
  <c r="F244" i="4" l="1"/>
  <c r="H244" i="4" s="1"/>
  <c r="D245" i="4" s="1"/>
  <c r="E246" i="6"/>
  <c r="B246" i="6"/>
  <c r="C246" i="6"/>
  <c r="G246" i="6"/>
  <c r="A247" i="6"/>
  <c r="F245" i="6"/>
  <c r="H245" i="6" s="1"/>
  <c r="D246" i="6" s="1"/>
  <c r="O243" i="2"/>
  <c r="H247" i="5"/>
  <c r="E245" i="4"/>
  <c r="G245" i="4"/>
  <c r="A246" i="4"/>
  <c r="B245" i="4"/>
  <c r="C245" i="4"/>
  <c r="C252" i="5"/>
  <c r="A253" i="5"/>
  <c r="D252" i="5"/>
  <c r="F252" i="5"/>
  <c r="B252" i="5"/>
  <c r="F245" i="4" l="1"/>
  <c r="H245" i="4" s="1"/>
  <c r="D246" i="4" s="1"/>
  <c r="E247" i="6"/>
  <c r="A248" i="6"/>
  <c r="G247" i="6"/>
  <c r="C247" i="6"/>
  <c r="B247" i="6"/>
  <c r="F246" i="6"/>
  <c r="H246" i="6" s="1"/>
  <c r="D247" i="6" s="1"/>
  <c r="G246" i="4"/>
  <c r="B246" i="4"/>
  <c r="E246" i="4"/>
  <c r="C246" i="4"/>
  <c r="A247" i="4"/>
  <c r="O244" i="2"/>
  <c r="H248" i="5"/>
  <c r="C253" i="5"/>
  <c r="D253" i="5"/>
  <c r="B253" i="5"/>
  <c r="A254" i="5"/>
  <c r="F253" i="5"/>
  <c r="E248" i="6" l="1"/>
  <c r="C248" i="6"/>
  <c r="G248" i="6"/>
  <c r="B248" i="6"/>
  <c r="A249" i="6"/>
  <c r="F247" i="6"/>
  <c r="H247" i="6" s="1"/>
  <c r="D248" i="6" s="1"/>
  <c r="F246" i="4"/>
  <c r="H246" i="4" s="1"/>
  <c r="D247" i="4" s="1"/>
  <c r="H249" i="5"/>
  <c r="O245" i="2"/>
  <c r="G247" i="4"/>
  <c r="C247" i="4"/>
  <c r="A248" i="4"/>
  <c r="B247" i="4"/>
  <c r="E247" i="4"/>
  <c r="C254" i="5"/>
  <c r="D254" i="5"/>
  <c r="B254" i="5"/>
  <c r="A255" i="5"/>
  <c r="F254" i="5"/>
  <c r="F247" i="4" l="1"/>
  <c r="H247" i="4" s="1"/>
  <c r="D248" i="4" s="1"/>
  <c r="E249" i="6"/>
  <c r="C249" i="6"/>
  <c r="B249" i="6"/>
  <c r="A250" i="6"/>
  <c r="G249" i="6"/>
  <c r="F248" i="6"/>
  <c r="H248" i="6" s="1"/>
  <c r="D249" i="6" s="1"/>
  <c r="H250" i="5"/>
  <c r="O246" i="2"/>
  <c r="A249" i="4"/>
  <c r="B248" i="4"/>
  <c r="E248" i="4"/>
  <c r="G248" i="4"/>
  <c r="C248" i="4"/>
  <c r="C255" i="5"/>
  <c r="A256" i="5"/>
  <c r="F255" i="5"/>
  <c r="B255" i="5"/>
  <c r="D255" i="5"/>
  <c r="E250" i="6" l="1"/>
  <c r="A251" i="6"/>
  <c r="C250" i="6"/>
  <c r="B250" i="6"/>
  <c r="G250" i="6"/>
  <c r="F249" i="6"/>
  <c r="H249" i="6" s="1"/>
  <c r="D250" i="6" s="1"/>
  <c r="F248" i="4"/>
  <c r="H248" i="4" s="1"/>
  <c r="D249" i="4" s="1"/>
  <c r="H251" i="5"/>
  <c r="O247" i="2"/>
  <c r="A250" i="4"/>
  <c r="E249" i="4"/>
  <c r="B249" i="4"/>
  <c r="C249" i="4"/>
  <c r="G249" i="4"/>
  <c r="C256" i="5"/>
  <c r="D256" i="5"/>
  <c r="B256" i="5"/>
  <c r="F256" i="5"/>
  <c r="A257" i="5"/>
  <c r="E251" i="6" l="1"/>
  <c r="G251" i="6"/>
  <c r="C251" i="6"/>
  <c r="B251" i="6"/>
  <c r="A252" i="6"/>
  <c r="F250" i="6"/>
  <c r="H250" i="6" s="1"/>
  <c r="D251" i="6" s="1"/>
  <c r="F249" i="4"/>
  <c r="H249" i="4" s="1"/>
  <c r="D250" i="4" s="1"/>
  <c r="H252" i="5"/>
  <c r="O248" i="2"/>
  <c r="E250" i="4"/>
  <c r="A251" i="4"/>
  <c r="B250" i="4"/>
  <c r="C250" i="4"/>
  <c r="G250" i="4"/>
  <c r="C257" i="5"/>
  <c r="D257" i="5"/>
  <c r="A258" i="5"/>
  <c r="F257" i="5"/>
  <c r="B257" i="5"/>
  <c r="E252" i="6" l="1"/>
  <c r="C252" i="6"/>
  <c r="A253" i="6"/>
  <c r="B252" i="6"/>
  <c r="G252" i="6"/>
  <c r="F251" i="6"/>
  <c r="H251" i="6" s="1"/>
  <c r="D252" i="6" s="1"/>
  <c r="F250" i="4"/>
  <c r="H250" i="4" s="1"/>
  <c r="D251" i="4" s="1"/>
  <c r="E251" i="4"/>
  <c r="G251" i="4"/>
  <c r="A252" i="4"/>
  <c r="C251" i="4"/>
  <c r="B251" i="4"/>
  <c r="O249" i="2"/>
  <c r="H253" i="5"/>
  <c r="C258" i="5"/>
  <c r="A259" i="5"/>
  <c r="B258" i="5"/>
  <c r="F258" i="5"/>
  <c r="D258" i="5"/>
  <c r="E253" i="6" l="1"/>
  <c r="A254" i="6"/>
  <c r="G253" i="6"/>
  <c r="B253" i="6"/>
  <c r="C253" i="6"/>
  <c r="F252" i="6"/>
  <c r="H252" i="6" s="1"/>
  <c r="D253" i="6" s="1"/>
  <c r="F251" i="4"/>
  <c r="H251" i="4" s="1"/>
  <c r="D252" i="4" s="1"/>
  <c r="H254" i="5"/>
  <c r="O250" i="2"/>
  <c r="G252" i="4"/>
  <c r="C252" i="4"/>
  <c r="B252" i="4"/>
  <c r="E252" i="4"/>
  <c r="A253" i="4"/>
  <c r="C259" i="5"/>
  <c r="D259" i="5"/>
  <c r="B259" i="5"/>
  <c r="A260" i="5"/>
  <c r="F259" i="5"/>
  <c r="E254" i="6" l="1"/>
  <c r="G254" i="6"/>
  <c r="B254" i="6"/>
  <c r="C254" i="6"/>
  <c r="A255" i="6"/>
  <c r="F253" i="6"/>
  <c r="H253" i="6" s="1"/>
  <c r="D254" i="6" s="1"/>
  <c r="F252" i="4"/>
  <c r="H252" i="4" s="1"/>
  <c r="D253" i="4" s="1"/>
  <c r="A254" i="4"/>
  <c r="E253" i="4"/>
  <c r="G253" i="4"/>
  <c r="C253" i="4"/>
  <c r="B253" i="4"/>
  <c r="O251" i="2"/>
  <c r="H255" i="5"/>
  <c r="C260" i="5"/>
  <c r="D260" i="5"/>
  <c r="B260" i="5"/>
  <c r="A261" i="5"/>
  <c r="F260" i="5"/>
  <c r="F253" i="4" l="1"/>
  <c r="H253" i="4" s="1"/>
  <c r="D254" i="4" s="1"/>
  <c r="E255" i="6"/>
  <c r="A256" i="6"/>
  <c r="C255" i="6"/>
  <c r="G255" i="6"/>
  <c r="B255" i="6"/>
  <c r="F254" i="6"/>
  <c r="H254" i="6" s="1"/>
  <c r="D255" i="6" s="1"/>
  <c r="O252" i="2"/>
  <c r="H256" i="5"/>
  <c r="E254" i="4"/>
  <c r="C254" i="4"/>
  <c r="G254" i="4"/>
  <c r="A255" i="4"/>
  <c r="B254" i="4"/>
  <c r="C261" i="5"/>
  <c r="F261" i="5"/>
  <c r="D261" i="5"/>
  <c r="B261" i="5"/>
  <c r="A262" i="5"/>
  <c r="F254" i="4" l="1"/>
  <c r="H254" i="4" s="1"/>
  <c r="D255" i="4" s="1"/>
  <c r="E256" i="6"/>
  <c r="C256" i="6"/>
  <c r="A257" i="6"/>
  <c r="G256" i="6"/>
  <c r="B256" i="6"/>
  <c r="F255" i="6"/>
  <c r="H255" i="6" s="1"/>
  <c r="D256" i="6" s="1"/>
  <c r="A256" i="4"/>
  <c r="E255" i="4"/>
  <c r="C255" i="4"/>
  <c r="G255" i="4"/>
  <c r="B255" i="4"/>
  <c r="H257" i="5"/>
  <c r="O253" i="2"/>
  <c r="C262" i="5"/>
  <c r="F262" i="5"/>
  <c r="D262" i="5"/>
  <c r="B262" i="5"/>
  <c r="A263" i="5"/>
  <c r="F255" i="4" l="1"/>
  <c r="H255" i="4" s="1"/>
  <c r="D256" i="4" s="1"/>
  <c r="E257" i="6"/>
  <c r="A258" i="6"/>
  <c r="B257" i="6"/>
  <c r="G257" i="6"/>
  <c r="C257" i="6"/>
  <c r="F256" i="6"/>
  <c r="H256" i="6" s="1"/>
  <c r="D257" i="6" s="1"/>
  <c r="H258" i="5"/>
  <c r="O254" i="2"/>
  <c r="E256" i="4"/>
  <c r="G256" i="4"/>
  <c r="A257" i="4"/>
  <c r="C256" i="4"/>
  <c r="B256" i="4"/>
  <c r="C263" i="5"/>
  <c r="D263" i="5"/>
  <c r="B263" i="5"/>
  <c r="A264" i="5"/>
  <c r="F263" i="5"/>
  <c r="E258" i="6" l="1"/>
  <c r="C258" i="6"/>
  <c r="B258" i="6"/>
  <c r="A259" i="6"/>
  <c r="G258" i="6"/>
  <c r="F257" i="6"/>
  <c r="H257" i="6" s="1"/>
  <c r="D258" i="6" s="1"/>
  <c r="F256" i="4"/>
  <c r="H256" i="4" s="1"/>
  <c r="D257" i="4" s="1"/>
  <c r="O255" i="2"/>
  <c r="H259" i="5"/>
  <c r="A258" i="4"/>
  <c r="C257" i="4"/>
  <c r="G257" i="4"/>
  <c r="B257" i="4"/>
  <c r="E257" i="4"/>
  <c r="C264" i="5"/>
  <c r="A265" i="5"/>
  <c r="F264" i="5"/>
  <c r="B264" i="5"/>
  <c r="D264" i="5"/>
  <c r="E259" i="6" l="1"/>
  <c r="B259" i="6"/>
  <c r="C259" i="6"/>
  <c r="G259" i="6"/>
  <c r="A260" i="6"/>
  <c r="F258" i="6"/>
  <c r="H258" i="6" s="1"/>
  <c r="D259" i="6" s="1"/>
  <c r="F257" i="4"/>
  <c r="H257" i="4" s="1"/>
  <c r="D258" i="4" s="1"/>
  <c r="G258" i="4"/>
  <c r="B258" i="4"/>
  <c r="C258" i="4"/>
  <c r="E258" i="4"/>
  <c r="A259" i="4"/>
  <c r="O256" i="2"/>
  <c r="H260" i="5"/>
  <c r="C265" i="5"/>
  <c r="A266" i="5"/>
  <c r="F265" i="5"/>
  <c r="D265" i="5"/>
  <c r="B265" i="5"/>
  <c r="F258" i="4" l="1"/>
  <c r="H258" i="4" s="1"/>
  <c r="D259" i="4" s="1"/>
  <c r="E260" i="6"/>
  <c r="G260" i="6"/>
  <c r="C260" i="6"/>
  <c r="A261" i="6"/>
  <c r="B260" i="6"/>
  <c r="F259" i="6"/>
  <c r="H259" i="6" s="1"/>
  <c r="D260" i="6" s="1"/>
  <c r="H261" i="5"/>
  <c r="O257" i="2"/>
  <c r="E259" i="4"/>
  <c r="G259" i="4"/>
  <c r="A260" i="4"/>
  <c r="B259" i="4"/>
  <c r="C259" i="4"/>
  <c r="C266" i="5"/>
  <c r="D266" i="5"/>
  <c r="B266" i="5"/>
  <c r="F266" i="5"/>
  <c r="A267" i="5"/>
  <c r="F259" i="4" l="1"/>
  <c r="H259" i="4" s="1"/>
  <c r="D260" i="4" s="1"/>
  <c r="E261" i="6"/>
  <c r="G261" i="6"/>
  <c r="A262" i="6"/>
  <c r="C261" i="6"/>
  <c r="B261" i="6"/>
  <c r="F260" i="6"/>
  <c r="H260" i="6" s="1"/>
  <c r="D261" i="6" s="1"/>
  <c r="B260" i="4"/>
  <c r="G260" i="4"/>
  <c r="E260" i="4"/>
  <c r="A261" i="4"/>
  <c r="C260" i="4"/>
  <c r="H262" i="5"/>
  <c r="O258" i="2"/>
  <c r="C267" i="5"/>
  <c r="A268" i="5"/>
  <c r="F267" i="5"/>
  <c r="D267" i="5"/>
  <c r="B267" i="5"/>
  <c r="E262" i="6" l="1"/>
  <c r="B262" i="6"/>
  <c r="A263" i="6"/>
  <c r="G262" i="6"/>
  <c r="C262" i="6"/>
  <c r="F261" i="6"/>
  <c r="H261" i="6" s="1"/>
  <c r="D262" i="6" s="1"/>
  <c r="F260" i="4"/>
  <c r="H260" i="4" s="1"/>
  <c r="D261" i="4" s="1"/>
  <c r="H263" i="5"/>
  <c r="O259" i="2"/>
  <c r="E261" i="4"/>
  <c r="A262" i="4"/>
  <c r="G261" i="4"/>
  <c r="B261" i="4"/>
  <c r="C261" i="4"/>
  <c r="C268" i="5"/>
  <c r="A269" i="5"/>
  <c r="B268" i="5"/>
  <c r="D268" i="5"/>
  <c r="F268" i="5"/>
  <c r="F261" i="4" l="1"/>
  <c r="H261" i="4" s="1"/>
  <c r="D262" i="4" s="1"/>
  <c r="E263" i="6"/>
  <c r="B263" i="6"/>
  <c r="A264" i="6"/>
  <c r="G263" i="6"/>
  <c r="C263" i="6"/>
  <c r="F262" i="6"/>
  <c r="H262" i="6" s="1"/>
  <c r="D263" i="6" s="1"/>
  <c r="O260" i="2"/>
  <c r="H264" i="5"/>
  <c r="E262" i="4"/>
  <c r="G262" i="4"/>
  <c r="B262" i="4"/>
  <c r="C262" i="4"/>
  <c r="A263" i="4"/>
  <c r="C269" i="5"/>
  <c r="D269" i="5"/>
  <c r="B269" i="5"/>
  <c r="F269" i="5"/>
  <c r="A270" i="5"/>
  <c r="E264" i="6" l="1"/>
  <c r="A265" i="6"/>
  <c r="G264" i="6"/>
  <c r="C264" i="6"/>
  <c r="B264" i="6"/>
  <c r="F263" i="6"/>
  <c r="H263" i="6" s="1"/>
  <c r="D264" i="6" s="1"/>
  <c r="F262" i="4"/>
  <c r="H262" i="4" s="1"/>
  <c r="D263" i="4" s="1"/>
  <c r="B263" i="4"/>
  <c r="E263" i="4"/>
  <c r="A264" i="4"/>
  <c r="C263" i="4"/>
  <c r="G263" i="4"/>
  <c r="O261" i="2"/>
  <c r="H265" i="5"/>
  <c r="C270" i="5"/>
  <c r="F270" i="5"/>
  <c r="D270" i="5"/>
  <c r="B270" i="5"/>
  <c r="A271" i="5"/>
  <c r="F263" i="4" l="1"/>
  <c r="H263" i="4" s="1"/>
  <c r="D264" i="4" s="1"/>
  <c r="E265" i="6"/>
  <c r="B265" i="6"/>
  <c r="A266" i="6"/>
  <c r="C265" i="6"/>
  <c r="G265" i="6"/>
  <c r="F264" i="6"/>
  <c r="H264" i="6" s="1"/>
  <c r="D265" i="6" s="1"/>
  <c r="O262" i="2"/>
  <c r="H266" i="5"/>
  <c r="A265" i="4"/>
  <c r="E264" i="4"/>
  <c r="G264" i="4"/>
  <c r="B264" i="4"/>
  <c r="C264" i="4"/>
  <c r="C271" i="5"/>
  <c r="F271" i="5"/>
  <c r="D271" i="5"/>
  <c r="A272" i="5"/>
  <c r="B271" i="5"/>
  <c r="F264" i="4" l="1"/>
  <c r="H264" i="4" s="1"/>
  <c r="D265" i="4" s="1"/>
  <c r="E266" i="6"/>
  <c r="A267" i="6"/>
  <c r="G266" i="6"/>
  <c r="B266" i="6"/>
  <c r="C266" i="6"/>
  <c r="F265" i="6"/>
  <c r="H265" i="6" s="1"/>
  <c r="D266" i="6" s="1"/>
  <c r="B265" i="4"/>
  <c r="G265" i="4"/>
  <c r="C265" i="4"/>
  <c r="E265" i="4"/>
  <c r="A266" i="4"/>
  <c r="O263" i="2"/>
  <c r="H267" i="5"/>
  <c r="C272" i="5"/>
  <c r="D272" i="5"/>
  <c r="B272" i="5"/>
  <c r="A273" i="5"/>
  <c r="F272" i="5"/>
  <c r="F265" i="4" l="1"/>
  <c r="H265" i="4" s="1"/>
  <c r="D266" i="4" s="1"/>
  <c r="E267" i="6"/>
  <c r="A268" i="6"/>
  <c r="C267" i="6"/>
  <c r="G267" i="6"/>
  <c r="B267" i="6"/>
  <c r="F266" i="6"/>
  <c r="H266" i="6" s="1"/>
  <c r="D267" i="6" s="1"/>
  <c r="G266" i="4"/>
  <c r="B266" i="4"/>
  <c r="E266" i="4"/>
  <c r="C266" i="4"/>
  <c r="A267" i="4"/>
  <c r="O264" i="2"/>
  <c r="H268" i="5"/>
  <c r="C273" i="5"/>
  <c r="D273" i="5"/>
  <c r="B273" i="5"/>
  <c r="A274" i="5"/>
  <c r="F273" i="5"/>
  <c r="E268" i="6" l="1"/>
  <c r="B268" i="6"/>
  <c r="A269" i="6"/>
  <c r="G268" i="6"/>
  <c r="C268" i="6"/>
  <c r="F267" i="6"/>
  <c r="H267" i="6" s="1"/>
  <c r="D268" i="6" s="1"/>
  <c r="F266" i="4"/>
  <c r="H266" i="4" s="1"/>
  <c r="D267" i="4" s="1"/>
  <c r="B267" i="4"/>
  <c r="E267" i="4"/>
  <c r="G267" i="4"/>
  <c r="A268" i="4"/>
  <c r="C267" i="4"/>
  <c r="O265" i="2"/>
  <c r="H269" i="5"/>
  <c r="C274" i="5"/>
  <c r="F274" i="5"/>
  <c r="D274" i="5"/>
  <c r="B274" i="5"/>
  <c r="A275" i="5"/>
  <c r="E269" i="6" l="1"/>
  <c r="C269" i="6"/>
  <c r="B269" i="6"/>
  <c r="A270" i="6"/>
  <c r="G269" i="6"/>
  <c r="F267" i="4"/>
  <c r="H267" i="4" s="1"/>
  <c r="D268" i="4" s="1"/>
  <c r="F268" i="6"/>
  <c r="H268" i="6" s="1"/>
  <c r="D269" i="6" s="1"/>
  <c r="H270" i="5"/>
  <c r="O266" i="2"/>
  <c r="E268" i="4"/>
  <c r="G268" i="4"/>
  <c r="C268" i="4"/>
  <c r="B268" i="4"/>
  <c r="A269" i="4"/>
  <c r="C275" i="5"/>
  <c r="D275" i="5"/>
  <c r="B275" i="5"/>
  <c r="F275" i="5"/>
  <c r="A276" i="5"/>
  <c r="E270" i="6" l="1"/>
  <c r="A271" i="6"/>
  <c r="C270" i="6"/>
  <c r="G270" i="6"/>
  <c r="B270" i="6"/>
  <c r="F269" i="6"/>
  <c r="H269" i="6" s="1"/>
  <c r="D270" i="6" s="1"/>
  <c r="F268" i="4"/>
  <c r="H268" i="4" s="1"/>
  <c r="D269" i="4" s="1"/>
  <c r="C269" i="4"/>
  <c r="A270" i="4"/>
  <c r="G269" i="4"/>
  <c r="B269" i="4"/>
  <c r="E269" i="4"/>
  <c r="H271" i="5"/>
  <c r="O267" i="2"/>
  <c r="C276" i="5"/>
  <c r="F276" i="5"/>
  <c r="D276" i="5"/>
  <c r="B276" i="5"/>
  <c r="A277" i="5"/>
  <c r="F269" i="4" l="1"/>
  <c r="H269" i="4" s="1"/>
  <c r="D270" i="4" s="1"/>
  <c r="E271" i="6"/>
  <c r="C271" i="6"/>
  <c r="G271" i="6"/>
  <c r="B271" i="6"/>
  <c r="A272" i="6"/>
  <c r="F270" i="6"/>
  <c r="H270" i="6" s="1"/>
  <c r="D271" i="6" s="1"/>
  <c r="O268" i="2"/>
  <c r="H272" i="5"/>
  <c r="B270" i="4"/>
  <c r="C270" i="4"/>
  <c r="A271" i="4"/>
  <c r="E270" i="4"/>
  <c r="G270" i="4"/>
  <c r="C277" i="5"/>
  <c r="A278" i="5"/>
  <c r="D277" i="5"/>
  <c r="F277" i="5"/>
  <c r="B277" i="5"/>
  <c r="F270" i="4" l="1"/>
  <c r="E272" i="6"/>
  <c r="G272" i="6"/>
  <c r="A273" i="6"/>
  <c r="C272" i="6"/>
  <c r="B272" i="6"/>
  <c r="F271" i="6"/>
  <c r="H271" i="6" s="1"/>
  <c r="D272" i="6" s="1"/>
  <c r="H270" i="4"/>
  <c r="D271" i="4" s="1"/>
  <c r="A272" i="4"/>
  <c r="C271" i="4"/>
  <c r="G271" i="4"/>
  <c r="B271" i="4"/>
  <c r="E271" i="4"/>
  <c r="O269" i="2"/>
  <c r="H273" i="5"/>
  <c r="C278" i="5"/>
  <c r="D278" i="5"/>
  <c r="B278" i="5"/>
  <c r="A279" i="5"/>
  <c r="F278" i="5"/>
  <c r="F271" i="4" l="1"/>
  <c r="H271" i="4" s="1"/>
  <c r="D272" i="4" s="1"/>
  <c r="E273" i="6"/>
  <c r="C273" i="6"/>
  <c r="A274" i="6"/>
  <c r="B273" i="6"/>
  <c r="G273" i="6"/>
  <c r="F272" i="6"/>
  <c r="H272" i="6" s="1"/>
  <c r="D273" i="6" s="1"/>
  <c r="O270" i="2"/>
  <c r="H274" i="5"/>
  <c r="G272" i="4"/>
  <c r="B272" i="4"/>
  <c r="C272" i="4"/>
  <c r="A273" i="4"/>
  <c r="E272" i="4"/>
  <c r="C279" i="5"/>
  <c r="A280" i="5"/>
  <c r="D279" i="5"/>
  <c r="B279" i="5"/>
  <c r="F279" i="5"/>
  <c r="E274" i="6" l="1"/>
  <c r="B274" i="6"/>
  <c r="G274" i="6"/>
  <c r="A275" i="6"/>
  <c r="C274" i="6"/>
  <c r="F273" i="6"/>
  <c r="H273" i="6" s="1"/>
  <c r="D274" i="6" s="1"/>
  <c r="F272" i="4"/>
  <c r="H272" i="4" s="1"/>
  <c r="D273" i="4" s="1"/>
  <c r="C273" i="4"/>
  <c r="A274" i="4"/>
  <c r="B273" i="4"/>
  <c r="G273" i="4"/>
  <c r="E273" i="4"/>
  <c r="H275" i="5"/>
  <c r="O271" i="2"/>
  <c r="C280" i="5"/>
  <c r="A281" i="5"/>
  <c r="B280" i="5"/>
  <c r="F280" i="5"/>
  <c r="D280" i="5"/>
  <c r="E275" i="6" l="1"/>
  <c r="A276" i="6"/>
  <c r="G275" i="6"/>
  <c r="C275" i="6"/>
  <c r="B275" i="6"/>
  <c r="F274" i="6"/>
  <c r="H274" i="6" s="1"/>
  <c r="D275" i="6" s="1"/>
  <c r="H276" i="5"/>
  <c r="O272" i="2"/>
  <c r="F273" i="4"/>
  <c r="H273" i="4" s="1"/>
  <c r="D274" i="4" s="1"/>
  <c r="G274" i="4"/>
  <c r="C274" i="4"/>
  <c r="A275" i="4"/>
  <c r="B274" i="4"/>
  <c r="E274" i="4"/>
  <c r="C281" i="5"/>
  <c r="D281" i="5"/>
  <c r="B281" i="5"/>
  <c r="F281" i="5"/>
  <c r="A282" i="5"/>
  <c r="E276" i="6" l="1"/>
  <c r="G276" i="6"/>
  <c r="C276" i="6"/>
  <c r="B276" i="6"/>
  <c r="A277" i="6"/>
  <c r="F275" i="6"/>
  <c r="H275" i="6" s="1"/>
  <c r="D276" i="6" s="1"/>
  <c r="F274" i="4"/>
  <c r="H274" i="4" s="1"/>
  <c r="D275" i="4" s="1"/>
  <c r="A276" i="4"/>
  <c r="E275" i="4"/>
  <c r="B275" i="4"/>
  <c r="C275" i="4"/>
  <c r="G275" i="4"/>
  <c r="O273" i="2"/>
  <c r="H277" i="5"/>
  <c r="C282" i="5"/>
  <c r="A283" i="5"/>
  <c r="D282" i="5"/>
  <c r="B282" i="5"/>
  <c r="F282" i="5"/>
  <c r="F275" i="4" l="1"/>
  <c r="H275" i="4" s="1"/>
  <c r="D276" i="4" s="1"/>
  <c r="E277" i="6"/>
  <c r="C277" i="6"/>
  <c r="A278" i="6"/>
  <c r="B277" i="6"/>
  <c r="G277" i="6"/>
  <c r="F276" i="6"/>
  <c r="H276" i="6" s="1"/>
  <c r="D277" i="6" s="1"/>
  <c r="H278" i="5"/>
  <c r="O274" i="2"/>
  <c r="E276" i="4"/>
  <c r="B276" i="4"/>
  <c r="G276" i="4"/>
  <c r="C276" i="4"/>
  <c r="A277" i="4"/>
  <c r="C283" i="5"/>
  <c r="A284" i="5"/>
  <c r="F283" i="5"/>
  <c r="D283" i="5"/>
  <c r="B283" i="5"/>
  <c r="F276" i="4" l="1"/>
  <c r="H276" i="4" s="1"/>
  <c r="D277" i="4" s="1"/>
  <c r="E278" i="6"/>
  <c r="A279" i="6"/>
  <c r="C278" i="6"/>
  <c r="G278" i="6"/>
  <c r="B278" i="6"/>
  <c r="F277" i="6"/>
  <c r="H277" i="6" s="1"/>
  <c r="D278" i="6" s="1"/>
  <c r="B277" i="4"/>
  <c r="G277" i="4"/>
  <c r="C277" i="4"/>
  <c r="E277" i="4"/>
  <c r="A278" i="4"/>
  <c r="O275" i="2"/>
  <c r="H279" i="5"/>
  <c r="C284" i="5"/>
  <c r="D284" i="5"/>
  <c r="B284" i="5"/>
  <c r="F284" i="5"/>
  <c r="A285" i="5"/>
  <c r="F277" i="4" l="1"/>
  <c r="H277" i="4" s="1"/>
  <c r="D278" i="4" s="1"/>
  <c r="E279" i="6"/>
  <c r="A280" i="6"/>
  <c r="G279" i="6"/>
  <c r="B279" i="6"/>
  <c r="C279" i="6"/>
  <c r="F278" i="6"/>
  <c r="H278" i="6" s="1"/>
  <c r="D279" i="6" s="1"/>
  <c r="A279" i="4"/>
  <c r="C278" i="4"/>
  <c r="E278" i="4"/>
  <c r="G278" i="4"/>
  <c r="B278" i="4"/>
  <c r="O276" i="2"/>
  <c r="H280" i="5"/>
  <c r="C285" i="5"/>
  <c r="A286" i="5"/>
  <c r="D285" i="5"/>
  <c r="F285" i="5"/>
  <c r="B285" i="5"/>
  <c r="F278" i="4" l="1"/>
  <c r="H278" i="4" s="1"/>
  <c r="D279" i="4" s="1"/>
  <c r="E280" i="6"/>
  <c r="A281" i="6"/>
  <c r="C280" i="6"/>
  <c r="B280" i="6"/>
  <c r="G280" i="6"/>
  <c r="F279" i="6"/>
  <c r="H279" i="6" s="1"/>
  <c r="D280" i="6" s="1"/>
  <c r="H281" i="5"/>
  <c r="O277" i="2"/>
  <c r="A280" i="4"/>
  <c r="C279" i="4"/>
  <c r="G279" i="4"/>
  <c r="B279" i="4"/>
  <c r="E279" i="4"/>
  <c r="C286" i="5"/>
  <c r="A287" i="5"/>
  <c r="D286" i="5"/>
  <c r="B286" i="5"/>
  <c r="F286" i="5"/>
  <c r="E281" i="6" l="1"/>
  <c r="B281" i="6"/>
  <c r="C281" i="6"/>
  <c r="A282" i="6"/>
  <c r="G281" i="6"/>
  <c r="F280" i="6"/>
  <c r="H280" i="6" s="1"/>
  <c r="D281" i="6" s="1"/>
  <c r="F279" i="4"/>
  <c r="H279" i="4" s="1"/>
  <c r="D280" i="4" s="1"/>
  <c r="C280" i="4"/>
  <c r="A281" i="4"/>
  <c r="B280" i="4"/>
  <c r="E280" i="4"/>
  <c r="G280" i="4"/>
  <c r="O278" i="2"/>
  <c r="H282" i="5"/>
  <c r="C287" i="5"/>
  <c r="D287" i="5"/>
  <c r="B287" i="5"/>
  <c r="F287" i="5"/>
  <c r="A288" i="5"/>
  <c r="E282" i="6" l="1"/>
  <c r="G282" i="6"/>
  <c r="B282" i="6"/>
  <c r="C282" i="6"/>
  <c r="A283" i="6"/>
  <c r="F281" i="6"/>
  <c r="H281" i="6" s="1"/>
  <c r="D282" i="6" s="1"/>
  <c r="O279" i="2"/>
  <c r="H283" i="5"/>
  <c r="A282" i="4"/>
  <c r="E281" i="4"/>
  <c r="B281" i="4"/>
  <c r="C281" i="4"/>
  <c r="G281" i="4"/>
  <c r="F280" i="4"/>
  <c r="H280" i="4" s="1"/>
  <c r="D281" i="4" s="1"/>
  <c r="C288" i="5"/>
  <c r="F288" i="5"/>
  <c r="D288" i="5"/>
  <c r="B288" i="5"/>
  <c r="A289" i="5"/>
  <c r="F281" i="4" l="1"/>
  <c r="H281" i="4" s="1"/>
  <c r="D282" i="4" s="1"/>
  <c r="E283" i="6"/>
  <c r="C283" i="6"/>
  <c r="A284" i="6"/>
  <c r="G283" i="6"/>
  <c r="B283" i="6"/>
  <c r="F282" i="6"/>
  <c r="H282" i="6" s="1"/>
  <c r="D283" i="6" s="1"/>
  <c r="A283" i="4"/>
  <c r="E282" i="4"/>
  <c r="G282" i="4"/>
  <c r="B282" i="4"/>
  <c r="C282" i="4"/>
  <c r="O280" i="2"/>
  <c r="H284" i="5"/>
  <c r="C289" i="5"/>
  <c r="A290" i="5"/>
  <c r="F289" i="5"/>
  <c r="D289" i="5"/>
  <c r="B289" i="5"/>
  <c r="F282" i="4" l="1"/>
  <c r="H282" i="4" s="1"/>
  <c r="D283" i="4" s="1"/>
  <c r="E284" i="6"/>
  <c r="G284" i="6"/>
  <c r="C284" i="6"/>
  <c r="A285" i="6"/>
  <c r="B284" i="6"/>
  <c r="F283" i="6"/>
  <c r="H283" i="6" s="1"/>
  <c r="D284" i="6" s="1"/>
  <c r="O281" i="2"/>
  <c r="H285" i="5"/>
  <c r="G283" i="4"/>
  <c r="C283" i="4"/>
  <c r="E283" i="4"/>
  <c r="B283" i="4"/>
  <c r="A284" i="4"/>
  <c r="C290" i="5"/>
  <c r="D290" i="5"/>
  <c r="B290" i="5"/>
  <c r="A291" i="5"/>
  <c r="F290" i="5"/>
  <c r="F283" i="4" l="1"/>
  <c r="H283" i="4" s="1"/>
  <c r="D284" i="4" s="1"/>
  <c r="E285" i="6"/>
  <c r="C285" i="6"/>
  <c r="B285" i="6"/>
  <c r="A286" i="6"/>
  <c r="G285" i="6"/>
  <c r="F284" i="6"/>
  <c r="H284" i="6" s="1"/>
  <c r="D285" i="6" s="1"/>
  <c r="B284" i="4"/>
  <c r="A285" i="4"/>
  <c r="C284" i="4"/>
  <c r="E284" i="4"/>
  <c r="G284" i="4"/>
  <c r="H286" i="5"/>
  <c r="O282" i="2"/>
  <c r="C291" i="5"/>
  <c r="B291" i="5"/>
  <c r="A292" i="5"/>
  <c r="D291" i="5"/>
  <c r="F291" i="5"/>
  <c r="F284" i="4" l="1"/>
  <c r="E286" i="6"/>
  <c r="G286" i="6"/>
  <c r="C286" i="6"/>
  <c r="B286" i="6"/>
  <c r="A287" i="6"/>
  <c r="F285" i="6"/>
  <c r="H285" i="6" s="1"/>
  <c r="D286" i="6" s="1"/>
  <c r="H284" i="4"/>
  <c r="D285" i="4" s="1"/>
  <c r="H287" i="5"/>
  <c r="O283" i="2"/>
  <c r="C285" i="4"/>
  <c r="E285" i="4"/>
  <c r="G285" i="4"/>
  <c r="A286" i="4"/>
  <c r="B285" i="4"/>
  <c r="C292" i="5"/>
  <c r="A293" i="5"/>
  <c r="F292" i="5"/>
  <c r="D292" i="5"/>
  <c r="B292" i="5"/>
  <c r="E287" i="6" l="1"/>
  <c r="G287" i="6"/>
  <c r="A288" i="6"/>
  <c r="C287" i="6"/>
  <c r="B287" i="6"/>
  <c r="F286" i="6"/>
  <c r="H286" i="6" s="1"/>
  <c r="D287" i="6" s="1"/>
  <c r="F285" i="4"/>
  <c r="H285" i="4" s="1"/>
  <c r="D286" i="4" s="1"/>
  <c r="O284" i="2"/>
  <c r="H288" i="5"/>
  <c r="E286" i="4"/>
  <c r="G286" i="4"/>
  <c r="C286" i="4"/>
  <c r="B286" i="4"/>
  <c r="A287" i="4"/>
  <c r="C293" i="5"/>
  <c r="D293" i="5"/>
  <c r="B293" i="5"/>
  <c r="F293" i="5"/>
  <c r="A294" i="5"/>
  <c r="E288" i="6" l="1"/>
  <c r="A289" i="6"/>
  <c r="C288" i="6"/>
  <c r="B288" i="6"/>
  <c r="G288" i="6"/>
  <c r="F287" i="6"/>
  <c r="H287" i="6" s="1"/>
  <c r="D288" i="6" s="1"/>
  <c r="F286" i="4"/>
  <c r="H286" i="4" s="1"/>
  <c r="D287" i="4" s="1"/>
  <c r="A288" i="4"/>
  <c r="B287" i="4"/>
  <c r="C287" i="4"/>
  <c r="E287" i="4"/>
  <c r="G287" i="4"/>
  <c r="O285" i="2"/>
  <c r="H289" i="5"/>
  <c r="C294" i="5"/>
  <c r="F294" i="5"/>
  <c r="D294" i="5"/>
  <c r="B294" i="5"/>
  <c r="A295" i="5"/>
  <c r="E289" i="6" l="1"/>
  <c r="A290" i="6"/>
  <c r="G289" i="6"/>
  <c r="C289" i="6"/>
  <c r="B289" i="6"/>
  <c r="F288" i="6"/>
  <c r="H288" i="6" s="1"/>
  <c r="D289" i="6" s="1"/>
  <c r="F287" i="4"/>
  <c r="H287" i="4" s="1"/>
  <c r="D288" i="4" s="1"/>
  <c r="O286" i="2"/>
  <c r="H290" i="5"/>
  <c r="E288" i="4"/>
  <c r="B288" i="4"/>
  <c r="A289" i="4"/>
  <c r="G288" i="4"/>
  <c r="C288" i="4"/>
  <c r="C295" i="5"/>
  <c r="A296" i="5"/>
  <c r="F295" i="5"/>
  <c r="B295" i="5"/>
  <c r="D295" i="5"/>
  <c r="E290" i="6" l="1"/>
  <c r="G290" i="6"/>
  <c r="B290" i="6"/>
  <c r="A291" i="6"/>
  <c r="C290" i="6"/>
  <c r="F289" i="6"/>
  <c r="H289" i="6" s="1"/>
  <c r="D290" i="6" s="1"/>
  <c r="F288" i="4"/>
  <c r="H288" i="4" s="1"/>
  <c r="D289" i="4" s="1"/>
  <c r="G289" i="4"/>
  <c r="B289" i="4"/>
  <c r="E289" i="4"/>
  <c r="C289" i="4"/>
  <c r="A290" i="4"/>
  <c r="O287" i="2"/>
  <c r="H291" i="5"/>
  <c r="C296" i="5"/>
  <c r="D296" i="5"/>
  <c r="B296" i="5"/>
  <c r="A297" i="5"/>
  <c r="F296" i="5"/>
  <c r="F289" i="4" l="1"/>
  <c r="H289" i="4" s="1"/>
  <c r="D290" i="4" s="1"/>
  <c r="E291" i="6"/>
  <c r="C291" i="6"/>
  <c r="A292" i="6"/>
  <c r="G291" i="6"/>
  <c r="B291" i="6"/>
  <c r="F290" i="6"/>
  <c r="H290" i="6" s="1"/>
  <c r="D291" i="6" s="1"/>
  <c r="O288" i="2"/>
  <c r="H292" i="5"/>
  <c r="A291" i="4"/>
  <c r="G290" i="4"/>
  <c r="C290" i="4"/>
  <c r="B290" i="4"/>
  <c r="E290" i="4"/>
  <c r="C297" i="5"/>
  <c r="A298" i="5"/>
  <c r="D297" i="5"/>
  <c r="B297" i="5"/>
  <c r="F297" i="5"/>
  <c r="E292" i="6" l="1"/>
  <c r="A293" i="6"/>
  <c r="C292" i="6"/>
  <c r="G292" i="6"/>
  <c r="B292" i="6"/>
  <c r="F291" i="6"/>
  <c r="H291" i="6" s="1"/>
  <c r="D292" i="6" s="1"/>
  <c r="F290" i="4"/>
  <c r="H290" i="4" s="1"/>
  <c r="D291" i="4" s="1"/>
  <c r="B291" i="4"/>
  <c r="E291" i="4"/>
  <c r="G291" i="4"/>
  <c r="C291" i="4"/>
  <c r="A292" i="4"/>
  <c r="O289" i="2"/>
  <c r="H293" i="5"/>
  <c r="C298" i="5"/>
  <c r="A299" i="5"/>
  <c r="B298" i="5"/>
  <c r="F298" i="5"/>
  <c r="D298" i="5"/>
  <c r="E293" i="6" l="1"/>
  <c r="G293" i="6"/>
  <c r="C293" i="6"/>
  <c r="A294" i="6"/>
  <c r="B293" i="6"/>
  <c r="F292" i="6"/>
  <c r="H292" i="6" s="1"/>
  <c r="D293" i="6" s="1"/>
  <c r="F291" i="4"/>
  <c r="H291" i="4" s="1"/>
  <c r="D292" i="4" s="1"/>
  <c r="A293" i="4"/>
  <c r="E292" i="4"/>
  <c r="C292" i="4"/>
  <c r="G292" i="4"/>
  <c r="B292" i="4"/>
  <c r="H294" i="5"/>
  <c r="O290" i="2"/>
  <c r="C299" i="5"/>
  <c r="D299" i="5"/>
  <c r="B299" i="5"/>
  <c r="A300" i="5"/>
  <c r="F299" i="5"/>
  <c r="F292" i="4" l="1"/>
  <c r="H292" i="4" s="1"/>
  <c r="D293" i="4" s="1"/>
  <c r="E294" i="6"/>
  <c r="G294" i="6"/>
  <c r="C294" i="6"/>
  <c r="B294" i="6"/>
  <c r="A295" i="6"/>
  <c r="F293" i="6"/>
  <c r="H293" i="6" s="1"/>
  <c r="D294" i="6" s="1"/>
  <c r="H295" i="5"/>
  <c r="O291" i="2"/>
  <c r="G293" i="4"/>
  <c r="C293" i="4"/>
  <c r="E293" i="4"/>
  <c r="A294" i="4"/>
  <c r="B293" i="4"/>
  <c r="C300" i="5"/>
  <c r="A301" i="5"/>
  <c r="B300" i="5"/>
  <c r="F300" i="5"/>
  <c r="D300" i="5"/>
  <c r="F293" i="4" l="1"/>
  <c r="H293" i="4" s="1"/>
  <c r="D294" i="4" s="1"/>
  <c r="E295" i="6"/>
  <c r="G295" i="6"/>
  <c r="C295" i="6"/>
  <c r="B295" i="6"/>
  <c r="A296" i="6"/>
  <c r="F294" i="6"/>
  <c r="H294" i="6" s="1"/>
  <c r="D295" i="6" s="1"/>
  <c r="O292" i="2"/>
  <c r="H296" i="5"/>
  <c r="E294" i="4"/>
  <c r="G294" i="4"/>
  <c r="B294" i="4"/>
  <c r="C294" i="4"/>
  <c r="A295" i="4"/>
  <c r="C301" i="5"/>
  <c r="A302" i="5"/>
  <c r="F301" i="5"/>
  <c r="D301" i="5"/>
  <c r="B301" i="5"/>
  <c r="E296" i="6" l="1"/>
  <c r="G296" i="6"/>
  <c r="B296" i="6"/>
  <c r="A297" i="6"/>
  <c r="C296" i="6"/>
  <c r="F295" i="6"/>
  <c r="H295" i="6" s="1"/>
  <c r="D296" i="6" s="1"/>
  <c r="F294" i="4"/>
  <c r="H294" i="4" s="1"/>
  <c r="D295" i="4" s="1"/>
  <c r="B295" i="4"/>
  <c r="C295" i="4"/>
  <c r="G295" i="4"/>
  <c r="A296" i="4"/>
  <c r="E295" i="4"/>
  <c r="H297" i="5"/>
  <c r="O293" i="2"/>
  <c r="C302" i="5"/>
  <c r="D302" i="5"/>
  <c r="B302" i="5"/>
  <c r="F302" i="5"/>
  <c r="A303" i="5"/>
  <c r="F295" i="4" l="1"/>
  <c r="H295" i="4" s="1"/>
  <c r="D296" i="4" s="1"/>
  <c r="E297" i="6"/>
  <c r="A298" i="6"/>
  <c r="B297" i="6"/>
  <c r="G297" i="6"/>
  <c r="C297" i="6"/>
  <c r="F296" i="6"/>
  <c r="H296" i="6" s="1"/>
  <c r="D297" i="6" s="1"/>
  <c r="O294" i="2"/>
  <c r="H298" i="5"/>
  <c r="A297" i="4"/>
  <c r="C296" i="4"/>
  <c r="G296" i="4"/>
  <c r="B296" i="4"/>
  <c r="E296" i="4"/>
  <c r="C303" i="5"/>
  <c r="A304" i="5"/>
  <c r="F303" i="5"/>
  <c r="D303" i="5"/>
  <c r="B303" i="5"/>
  <c r="E298" i="6" l="1"/>
  <c r="B298" i="6"/>
  <c r="A299" i="6"/>
  <c r="G298" i="6"/>
  <c r="C298" i="6"/>
  <c r="F297" i="6"/>
  <c r="H297" i="6" s="1"/>
  <c r="D298" i="6" s="1"/>
  <c r="F296" i="4"/>
  <c r="H296" i="4" s="1"/>
  <c r="D297" i="4" s="1"/>
  <c r="E297" i="4"/>
  <c r="A298" i="4"/>
  <c r="C297" i="4"/>
  <c r="B297" i="4"/>
  <c r="G297" i="4"/>
  <c r="H299" i="5"/>
  <c r="O295" i="2"/>
  <c r="C304" i="5"/>
  <c r="A305" i="5"/>
  <c r="F304" i="5"/>
  <c r="D304" i="5"/>
  <c r="B304" i="5"/>
  <c r="F297" i="4" l="1"/>
  <c r="H297" i="4" s="1"/>
  <c r="D298" i="4" s="1"/>
  <c r="E299" i="6"/>
  <c r="G299" i="6"/>
  <c r="A300" i="6"/>
  <c r="C299" i="6"/>
  <c r="B299" i="6"/>
  <c r="F298" i="6"/>
  <c r="H298" i="6" s="1"/>
  <c r="D299" i="6" s="1"/>
  <c r="H300" i="5"/>
  <c r="O296" i="2"/>
  <c r="A299" i="4"/>
  <c r="C298" i="4"/>
  <c r="B298" i="4"/>
  <c r="G298" i="4"/>
  <c r="E298" i="4"/>
  <c r="C305" i="5"/>
  <c r="D305" i="5"/>
  <c r="B305" i="5"/>
  <c r="F305" i="5"/>
  <c r="A306" i="5"/>
  <c r="E300" i="6" l="1"/>
  <c r="A301" i="6"/>
  <c r="G300" i="6"/>
  <c r="C300" i="6"/>
  <c r="B300" i="6"/>
  <c r="F299" i="6"/>
  <c r="H299" i="6" s="1"/>
  <c r="D300" i="6" s="1"/>
  <c r="F298" i="4"/>
  <c r="H298" i="4" s="1"/>
  <c r="D299" i="4" s="1"/>
  <c r="C299" i="4"/>
  <c r="B299" i="4"/>
  <c r="G299" i="4"/>
  <c r="A300" i="4"/>
  <c r="E299" i="4"/>
  <c r="O297" i="2"/>
  <c r="H301" i="5"/>
  <c r="C306" i="5"/>
  <c r="F306" i="5"/>
  <c r="D306" i="5"/>
  <c r="B306" i="5"/>
  <c r="A307" i="5"/>
  <c r="F299" i="4" l="1"/>
  <c r="H299" i="4" s="1"/>
  <c r="E301" i="6"/>
  <c r="G301" i="6"/>
  <c r="C301" i="6"/>
  <c r="B301" i="6"/>
  <c r="A302" i="6"/>
  <c r="F300" i="6"/>
  <c r="H300" i="6" s="1"/>
  <c r="D301" i="6" s="1"/>
  <c r="A301" i="4"/>
  <c r="D300" i="4"/>
  <c r="G300" i="4"/>
  <c r="E300" i="4"/>
  <c r="C300" i="4"/>
  <c r="B300" i="4"/>
  <c r="O298" i="2"/>
  <c r="H302" i="5"/>
  <c r="C307" i="5"/>
  <c r="A308" i="5"/>
  <c r="F307" i="5"/>
  <c r="B307" i="5"/>
  <c r="D307" i="5"/>
  <c r="E302" i="6" l="1"/>
  <c r="G302" i="6"/>
  <c r="A303" i="6"/>
  <c r="C302" i="6"/>
  <c r="B302" i="6"/>
  <c r="F301" i="6"/>
  <c r="H301" i="6" s="1"/>
  <c r="D302" i="6" s="1"/>
  <c r="F300" i="4"/>
  <c r="H300" i="4" s="1"/>
  <c r="D301" i="4" s="1"/>
  <c r="O299" i="2"/>
  <c r="H303" i="5"/>
  <c r="G301" i="4"/>
  <c r="A302" i="4"/>
  <c r="E301" i="4"/>
  <c r="C301" i="4"/>
  <c r="B301" i="4"/>
  <c r="C308" i="5"/>
  <c r="D308" i="5"/>
  <c r="B308" i="5"/>
  <c r="A309" i="5"/>
  <c r="F308" i="5"/>
  <c r="E303" i="6" l="1"/>
  <c r="C303" i="6"/>
  <c r="A304" i="6"/>
  <c r="G303" i="6"/>
  <c r="B303" i="6"/>
  <c r="F301" i="4"/>
  <c r="H301" i="4" s="1"/>
  <c r="D302" i="4" s="1"/>
  <c r="F302" i="6"/>
  <c r="H302" i="6" s="1"/>
  <c r="D303" i="6" s="1"/>
  <c r="A303" i="4"/>
  <c r="C302" i="4"/>
  <c r="E302" i="4"/>
  <c r="B302" i="4"/>
  <c r="G302" i="4"/>
  <c r="O300" i="2"/>
  <c r="H304" i="5"/>
  <c r="C309" i="5"/>
  <c r="B309" i="5"/>
  <c r="F309" i="5"/>
  <c r="D309" i="5"/>
  <c r="A310" i="5"/>
  <c r="F302" i="4" l="1"/>
  <c r="H302" i="4"/>
  <c r="E304" i="6"/>
  <c r="G304" i="6"/>
  <c r="C304" i="6"/>
  <c r="B304" i="6"/>
  <c r="A305" i="6"/>
  <c r="F303" i="6"/>
  <c r="H303" i="6" s="1"/>
  <c r="D304" i="6" s="1"/>
  <c r="O301" i="2"/>
  <c r="H305" i="5"/>
  <c r="E303" i="4"/>
  <c r="B303" i="4"/>
  <c r="G303" i="4"/>
  <c r="A304" i="4"/>
  <c r="C303" i="4"/>
  <c r="D303" i="4"/>
  <c r="C310" i="5"/>
  <c r="A311" i="5"/>
  <c r="F310" i="5"/>
  <c r="D310" i="5"/>
  <c r="B310" i="5"/>
  <c r="F303" i="4" l="1"/>
  <c r="H303" i="4" s="1"/>
  <c r="D304" i="4" s="1"/>
  <c r="E305" i="6"/>
  <c r="A306" i="6"/>
  <c r="B305" i="6"/>
  <c r="G305" i="6"/>
  <c r="C305" i="6"/>
  <c r="F304" i="6"/>
  <c r="H304" i="6" s="1"/>
  <c r="D305" i="6" s="1"/>
  <c r="G304" i="4"/>
  <c r="A305" i="4"/>
  <c r="B304" i="4"/>
  <c r="C304" i="4"/>
  <c r="E304" i="4"/>
  <c r="H306" i="5"/>
  <c r="O302" i="2"/>
  <c r="C311" i="5"/>
  <c r="D311" i="5"/>
  <c r="B311" i="5"/>
  <c r="A312" i="5"/>
  <c r="F311" i="5"/>
  <c r="F304" i="4" l="1"/>
  <c r="H304" i="4" s="1"/>
  <c r="D305" i="4" s="1"/>
  <c r="E306" i="6"/>
  <c r="G306" i="6"/>
  <c r="A307" i="6"/>
  <c r="C306" i="6"/>
  <c r="B306" i="6"/>
  <c r="F305" i="6"/>
  <c r="H305" i="6" s="1"/>
  <c r="D306" i="6" s="1"/>
  <c r="H307" i="5"/>
  <c r="O303" i="2"/>
  <c r="G305" i="4"/>
  <c r="A306" i="4"/>
  <c r="B305" i="4"/>
  <c r="E305" i="4"/>
  <c r="C305" i="4"/>
  <c r="C312" i="5"/>
  <c r="F312" i="5"/>
  <c r="D312" i="5"/>
  <c r="B312" i="5"/>
  <c r="A313" i="5"/>
  <c r="E307" i="6" l="1"/>
  <c r="C307" i="6"/>
  <c r="B307" i="6"/>
  <c r="G307" i="6"/>
  <c r="A308" i="6"/>
  <c r="F306" i="6"/>
  <c r="H306" i="6" s="1"/>
  <c r="D307" i="6" s="1"/>
  <c r="F305" i="4"/>
  <c r="H305" i="4" s="1"/>
  <c r="D306" i="4" s="1"/>
  <c r="A307" i="4"/>
  <c r="G306" i="4"/>
  <c r="B306" i="4"/>
  <c r="E306" i="4"/>
  <c r="C306" i="4"/>
  <c r="O304" i="2"/>
  <c r="H308" i="5"/>
  <c r="C313" i="5"/>
  <c r="A314" i="5"/>
  <c r="B313" i="5"/>
  <c r="F313" i="5"/>
  <c r="D313" i="5"/>
  <c r="E308" i="6" l="1"/>
  <c r="G308" i="6"/>
  <c r="C308" i="6"/>
  <c r="B308" i="6"/>
  <c r="A309" i="6"/>
  <c r="F307" i="6"/>
  <c r="H307" i="6" s="1"/>
  <c r="D308" i="6" s="1"/>
  <c r="F306" i="4"/>
  <c r="H306" i="4" s="1"/>
  <c r="D307" i="4" s="1"/>
  <c r="H309" i="5"/>
  <c r="O305" i="2"/>
  <c r="B307" i="4"/>
  <c r="E307" i="4"/>
  <c r="G307" i="4"/>
  <c r="C307" i="4"/>
  <c r="A308" i="4"/>
  <c r="C314" i="5"/>
  <c r="D314" i="5"/>
  <c r="B314" i="5"/>
  <c r="A315" i="5"/>
  <c r="F314" i="5"/>
  <c r="E309" i="6" l="1"/>
  <c r="G309" i="6"/>
  <c r="C309" i="6"/>
  <c r="B309" i="6"/>
  <c r="A310" i="6"/>
  <c r="F308" i="6"/>
  <c r="H308" i="6" s="1"/>
  <c r="D309" i="6" s="1"/>
  <c r="C308" i="4"/>
  <c r="E308" i="4"/>
  <c r="A309" i="4"/>
  <c r="G308" i="4"/>
  <c r="B308" i="4"/>
  <c r="F307" i="4"/>
  <c r="H307" i="4" s="1"/>
  <c r="D308" i="4" s="1"/>
  <c r="O306" i="2"/>
  <c r="H310" i="5"/>
  <c r="C315" i="5"/>
  <c r="A316" i="5"/>
  <c r="F315" i="5"/>
  <c r="D315" i="5"/>
  <c r="B315" i="5"/>
  <c r="F308" i="4" l="1"/>
  <c r="H308" i="4" s="1"/>
  <c r="D309" i="4" s="1"/>
  <c r="E310" i="6"/>
  <c r="A311" i="6"/>
  <c r="G310" i="6"/>
  <c r="B310" i="6"/>
  <c r="C310" i="6"/>
  <c r="F309" i="6"/>
  <c r="H309" i="6" s="1"/>
  <c r="D310" i="6" s="1"/>
  <c r="H311" i="5"/>
  <c r="O307" i="2"/>
  <c r="A310" i="4"/>
  <c r="C309" i="4"/>
  <c r="G309" i="4"/>
  <c r="E309" i="4"/>
  <c r="B309" i="4"/>
  <c r="C316" i="5"/>
  <c r="A317" i="5"/>
  <c r="B316" i="5"/>
  <c r="F316" i="5"/>
  <c r="D316" i="5"/>
  <c r="F309" i="4" l="1"/>
  <c r="H309" i="4" s="1"/>
  <c r="D310" i="4" s="1"/>
  <c r="E311" i="6"/>
  <c r="G311" i="6"/>
  <c r="C311" i="6"/>
  <c r="B311" i="6"/>
  <c r="A312" i="6"/>
  <c r="F310" i="6"/>
  <c r="H310" i="6" s="1"/>
  <c r="D311" i="6" s="1"/>
  <c r="H312" i="5"/>
  <c r="O308" i="2"/>
  <c r="G310" i="4"/>
  <c r="A311" i="4"/>
  <c r="C310" i="4"/>
  <c r="B310" i="4"/>
  <c r="E310" i="4"/>
  <c r="C317" i="5"/>
  <c r="D317" i="5"/>
  <c r="B317" i="5"/>
  <c r="A318" i="5"/>
  <c r="F317" i="5"/>
  <c r="F310" i="4" l="1"/>
  <c r="H310" i="4" s="1"/>
  <c r="D311" i="4" s="1"/>
  <c r="E312" i="6"/>
  <c r="A313" i="6"/>
  <c r="G312" i="6"/>
  <c r="C312" i="6"/>
  <c r="B312" i="6"/>
  <c r="F311" i="6"/>
  <c r="H311" i="6" s="1"/>
  <c r="D312" i="6" s="1"/>
  <c r="B311" i="4"/>
  <c r="C311" i="4"/>
  <c r="A312" i="4"/>
  <c r="E311" i="4"/>
  <c r="G311" i="4"/>
  <c r="O309" i="2"/>
  <c r="H313" i="5"/>
  <c r="C318" i="5"/>
  <c r="A319" i="5"/>
  <c r="F318" i="5"/>
  <c r="D318" i="5"/>
  <c r="B318" i="5"/>
  <c r="F311" i="4" l="1"/>
  <c r="H311" i="4" s="1"/>
  <c r="D312" i="4" s="1"/>
  <c r="E313" i="6"/>
  <c r="A314" i="6"/>
  <c r="G313" i="6"/>
  <c r="C313" i="6"/>
  <c r="B313" i="6"/>
  <c r="F312" i="6"/>
  <c r="H312" i="6" s="1"/>
  <c r="D313" i="6" s="1"/>
  <c r="H314" i="5"/>
  <c r="O310" i="2"/>
  <c r="G312" i="4"/>
  <c r="C312" i="4"/>
  <c r="E312" i="4"/>
  <c r="B312" i="4"/>
  <c r="A313" i="4"/>
  <c r="C319" i="5"/>
  <c r="A320" i="5"/>
  <c r="F319" i="5"/>
  <c r="D319" i="5"/>
  <c r="B319" i="5"/>
  <c r="E314" i="6" l="1"/>
  <c r="G314" i="6"/>
  <c r="C314" i="6"/>
  <c r="A315" i="6"/>
  <c r="B314" i="6"/>
  <c r="F313" i="6"/>
  <c r="H313" i="6" s="1"/>
  <c r="D314" i="6" s="1"/>
  <c r="F312" i="4"/>
  <c r="H312" i="4" s="1"/>
  <c r="D313" i="4" s="1"/>
  <c r="H315" i="5"/>
  <c r="O311" i="2"/>
  <c r="G313" i="4"/>
  <c r="A314" i="4"/>
  <c r="C313" i="4"/>
  <c r="E313" i="4"/>
  <c r="B313" i="4"/>
  <c r="C320" i="5"/>
  <c r="D320" i="5"/>
  <c r="B320" i="5"/>
  <c r="F320" i="5"/>
  <c r="A321" i="5"/>
  <c r="F313" i="4" l="1"/>
  <c r="H313" i="4" s="1"/>
  <c r="D314" i="4" s="1"/>
  <c r="E315" i="6"/>
  <c r="C315" i="6"/>
  <c r="B315" i="6"/>
  <c r="A316" i="6"/>
  <c r="G315" i="6"/>
  <c r="F314" i="6"/>
  <c r="H314" i="6" s="1"/>
  <c r="D315" i="6" s="1"/>
  <c r="B314" i="4"/>
  <c r="A315" i="4"/>
  <c r="C314" i="4"/>
  <c r="E314" i="4"/>
  <c r="G314" i="4"/>
  <c r="O312" i="2"/>
  <c r="H316" i="5"/>
  <c r="C321" i="5"/>
  <c r="F321" i="5"/>
  <c r="D321" i="5"/>
  <c r="B321" i="5"/>
  <c r="A322" i="5"/>
  <c r="F314" i="4" l="1"/>
  <c r="H314" i="4" s="1"/>
  <c r="D315" i="4" s="1"/>
  <c r="E316" i="6"/>
  <c r="C316" i="6"/>
  <c r="B316" i="6"/>
  <c r="A317" i="6"/>
  <c r="G316" i="6"/>
  <c r="F315" i="6"/>
  <c r="H315" i="6" s="1"/>
  <c r="D316" i="6" s="1"/>
  <c r="A316" i="4"/>
  <c r="G315" i="4"/>
  <c r="B315" i="4"/>
  <c r="E315" i="4"/>
  <c r="C315" i="4"/>
  <c r="O313" i="2"/>
  <c r="H317" i="5"/>
  <c r="C322" i="5"/>
  <c r="A323" i="5"/>
  <c r="F322" i="5"/>
  <c r="D322" i="5"/>
  <c r="B322" i="5"/>
  <c r="F315" i="4" l="1"/>
  <c r="H315" i="4" s="1"/>
  <c r="D316" i="4" s="1"/>
  <c r="E317" i="6"/>
  <c r="G317" i="6"/>
  <c r="A318" i="6"/>
  <c r="C317" i="6"/>
  <c r="B317" i="6"/>
  <c r="F316" i="6"/>
  <c r="H316" i="6" s="1"/>
  <c r="D317" i="6" s="1"/>
  <c r="H318" i="5"/>
  <c r="O314" i="2"/>
  <c r="E316" i="4"/>
  <c r="A317" i="4"/>
  <c r="C316" i="4"/>
  <c r="B316" i="4"/>
  <c r="G316" i="4"/>
  <c r="C323" i="5"/>
  <c r="D323" i="5"/>
  <c r="B323" i="5"/>
  <c r="F323" i="5"/>
  <c r="A324" i="5"/>
  <c r="F316" i="4" l="1"/>
  <c r="H316" i="4" s="1"/>
  <c r="D317" i="4" s="1"/>
  <c r="E318" i="6"/>
  <c r="A319" i="6"/>
  <c r="B318" i="6"/>
  <c r="G318" i="6"/>
  <c r="C318" i="6"/>
  <c r="F317" i="6"/>
  <c r="H317" i="6" s="1"/>
  <c r="D318" i="6" s="1"/>
  <c r="G317" i="4"/>
  <c r="A318" i="4"/>
  <c r="B317" i="4"/>
  <c r="E317" i="4"/>
  <c r="C317" i="4"/>
  <c r="H319" i="5"/>
  <c r="O315" i="2"/>
  <c r="C324" i="5"/>
  <c r="A325" i="5"/>
  <c r="F324" i="5"/>
  <c r="D324" i="5"/>
  <c r="B324" i="5"/>
  <c r="F317" i="4" l="1"/>
  <c r="H317" i="4" s="1"/>
  <c r="D318" i="4" s="1"/>
  <c r="E319" i="6"/>
  <c r="G319" i="6"/>
  <c r="C319" i="6"/>
  <c r="B319" i="6"/>
  <c r="A320" i="6"/>
  <c r="F318" i="6"/>
  <c r="H318" i="6" s="1"/>
  <c r="D319" i="6" s="1"/>
  <c r="O316" i="2"/>
  <c r="H320" i="5"/>
  <c r="A319" i="4"/>
  <c r="C318" i="4"/>
  <c r="B318" i="4"/>
  <c r="G318" i="4"/>
  <c r="E318" i="4"/>
  <c r="C325" i="5"/>
  <c r="D325" i="5"/>
  <c r="B325" i="5"/>
  <c r="F325" i="5"/>
  <c r="A326" i="5"/>
  <c r="E320" i="6" l="1"/>
  <c r="G320" i="6"/>
  <c r="A321" i="6"/>
  <c r="C320" i="6"/>
  <c r="B320" i="6"/>
  <c r="F319" i="6"/>
  <c r="H319" i="6" s="1"/>
  <c r="D320" i="6" s="1"/>
  <c r="F318" i="4"/>
  <c r="H318" i="4" s="1"/>
  <c r="D319" i="4" s="1"/>
  <c r="C319" i="4"/>
  <c r="G319" i="4"/>
  <c r="E319" i="4"/>
  <c r="B319" i="4"/>
  <c r="A320" i="4"/>
  <c r="H321" i="5"/>
  <c r="O317" i="2"/>
  <c r="C326" i="5"/>
  <c r="F326" i="5"/>
  <c r="D326" i="5"/>
  <c r="B326" i="5"/>
  <c r="A327" i="5"/>
  <c r="E321" i="6" l="1"/>
  <c r="G321" i="6"/>
  <c r="C321" i="6"/>
  <c r="A322" i="6"/>
  <c r="B321" i="6"/>
  <c r="F320" i="6"/>
  <c r="H320" i="6" s="1"/>
  <c r="D321" i="6" s="1"/>
  <c r="F319" i="4"/>
  <c r="H319" i="4" s="1"/>
  <c r="D320" i="4" s="1"/>
  <c r="E320" i="4"/>
  <c r="C320" i="4"/>
  <c r="A321" i="4"/>
  <c r="G320" i="4"/>
  <c r="B320" i="4"/>
  <c r="O318" i="2"/>
  <c r="H322" i="5"/>
  <c r="C327" i="5"/>
  <c r="A328" i="5"/>
  <c r="F327" i="5"/>
  <c r="D327" i="5"/>
  <c r="B327" i="5"/>
  <c r="O319" i="2" l="1"/>
  <c r="H323" i="5"/>
  <c r="E322" i="6"/>
  <c r="G322" i="6"/>
  <c r="C322" i="6"/>
  <c r="A323" i="6"/>
  <c r="B322" i="6"/>
  <c r="F321" i="6"/>
  <c r="H321" i="6" s="1"/>
  <c r="D322" i="6" s="1"/>
  <c r="F320" i="4"/>
  <c r="H320" i="4" s="1"/>
  <c r="D321" i="4" s="1"/>
  <c r="C321" i="4"/>
  <c r="E321" i="4"/>
  <c r="G321" i="4"/>
  <c r="A322" i="4"/>
  <c r="B321" i="4"/>
  <c r="C328" i="5"/>
  <c r="D328" i="5"/>
  <c r="B328" i="5"/>
  <c r="F328" i="5"/>
  <c r="A329" i="5"/>
  <c r="O320" i="2" l="1"/>
  <c r="H324" i="5"/>
  <c r="E323" i="6"/>
  <c r="G323" i="6"/>
  <c r="B323" i="6"/>
  <c r="A324" i="6"/>
  <c r="C323" i="6"/>
  <c r="F322" i="6"/>
  <c r="H322" i="6" s="1"/>
  <c r="D323" i="6" s="1"/>
  <c r="F321" i="4"/>
  <c r="H321" i="4" s="1"/>
  <c r="D322" i="4" s="1"/>
  <c r="A323" i="4"/>
  <c r="B322" i="4"/>
  <c r="C322" i="4"/>
  <c r="E322" i="4"/>
  <c r="G322" i="4"/>
  <c r="C329" i="5"/>
  <c r="A330" i="5"/>
  <c r="F329" i="5"/>
  <c r="B329" i="5"/>
  <c r="D329" i="5"/>
  <c r="F322" i="4" l="1"/>
  <c r="H322" i="4" s="1"/>
  <c r="D323" i="4" s="1"/>
  <c r="O321" i="2"/>
  <c r="H325" i="5"/>
  <c r="E324" i="6"/>
  <c r="G324" i="6"/>
  <c r="C324" i="6"/>
  <c r="B324" i="6"/>
  <c r="A325" i="6"/>
  <c r="F323" i="6"/>
  <c r="H323" i="6" s="1"/>
  <c r="D324" i="6" s="1"/>
  <c r="G323" i="4"/>
  <c r="E323" i="4"/>
  <c r="A324" i="4"/>
  <c r="B323" i="4"/>
  <c r="C323" i="4"/>
  <c r="C330" i="5"/>
  <c r="A331" i="5"/>
  <c r="F330" i="5"/>
  <c r="D330" i="5"/>
  <c r="B330" i="5"/>
  <c r="F323" i="4" l="1"/>
  <c r="H323" i="4" s="1"/>
  <c r="D324" i="4" s="1"/>
  <c r="O322" i="2"/>
  <c r="H326" i="5"/>
  <c r="E325" i="6"/>
  <c r="G325" i="6"/>
  <c r="B325" i="6"/>
  <c r="A326" i="6"/>
  <c r="C325" i="6"/>
  <c r="F324" i="6"/>
  <c r="H324" i="6" s="1"/>
  <c r="D325" i="6" s="1"/>
  <c r="C324" i="4"/>
  <c r="G324" i="4"/>
  <c r="E324" i="4"/>
  <c r="A325" i="4"/>
  <c r="B324" i="4"/>
  <c r="C331" i="5"/>
  <c r="D331" i="5"/>
  <c r="B331" i="5"/>
  <c r="F331" i="5"/>
  <c r="A332" i="5"/>
  <c r="F324" i="4" l="1"/>
  <c r="H324" i="4" s="1"/>
  <c r="D325" i="4" s="1"/>
  <c r="O323" i="2"/>
  <c r="H327" i="5"/>
  <c r="E326" i="6"/>
  <c r="G326" i="6"/>
  <c r="B326" i="6"/>
  <c r="C326" i="6"/>
  <c r="A327" i="6"/>
  <c r="F325" i="6"/>
  <c r="H325" i="6" s="1"/>
  <c r="D326" i="6" s="1"/>
  <c r="C325" i="4"/>
  <c r="E325" i="4"/>
  <c r="B325" i="4"/>
  <c r="A326" i="4"/>
  <c r="G325" i="4"/>
  <c r="C332" i="5"/>
  <c r="A333" i="5"/>
  <c r="F332" i="5"/>
  <c r="B332" i="5"/>
  <c r="D332" i="5"/>
  <c r="F325" i="4" l="1"/>
  <c r="H325" i="4" s="1"/>
  <c r="D326" i="4" s="1"/>
  <c r="O324" i="2"/>
  <c r="H328" i="5"/>
  <c r="E327" i="6"/>
  <c r="G327" i="6"/>
  <c r="C327" i="6"/>
  <c r="B327" i="6"/>
  <c r="A328" i="6"/>
  <c r="F326" i="6"/>
  <c r="H326" i="6" s="1"/>
  <c r="D327" i="6" s="1"/>
  <c r="E326" i="4"/>
  <c r="B326" i="4"/>
  <c r="C326" i="4"/>
  <c r="G326" i="4"/>
  <c r="A327" i="4"/>
  <c r="C333" i="5"/>
  <c r="A334" i="5"/>
  <c r="F333" i="5"/>
  <c r="B333" i="5"/>
  <c r="D333" i="5"/>
  <c r="F326" i="4" l="1"/>
  <c r="H326" i="4" s="1"/>
  <c r="D327" i="4" s="1"/>
  <c r="O325" i="2"/>
  <c r="H329" i="5"/>
  <c r="E328" i="6"/>
  <c r="A329" i="6"/>
  <c r="G328" i="6"/>
  <c r="C328" i="6"/>
  <c r="B328" i="6"/>
  <c r="F327" i="6"/>
  <c r="H327" i="6" s="1"/>
  <c r="D328" i="6" s="1"/>
  <c r="B327" i="4"/>
  <c r="E327" i="4"/>
  <c r="G327" i="4"/>
  <c r="A328" i="4"/>
  <c r="C327" i="4"/>
  <c r="C334" i="5"/>
  <c r="D334" i="5"/>
  <c r="B334" i="5"/>
  <c r="A335" i="5"/>
  <c r="F334" i="5"/>
  <c r="O326" i="2" l="1"/>
  <c r="H330" i="5"/>
  <c r="E329" i="6"/>
  <c r="G329" i="6"/>
  <c r="C329" i="6"/>
  <c r="B329" i="6"/>
  <c r="A330" i="6"/>
  <c r="F328" i="6"/>
  <c r="H328" i="6" s="1"/>
  <c r="D329" i="6" s="1"/>
  <c r="F327" i="4"/>
  <c r="H327" i="4" s="1"/>
  <c r="D328" i="4" s="1"/>
  <c r="C328" i="4"/>
  <c r="G328" i="4"/>
  <c r="E328" i="4"/>
  <c r="A329" i="4"/>
  <c r="B328" i="4"/>
  <c r="C335" i="5"/>
  <c r="B335" i="5"/>
  <c r="F335" i="5"/>
  <c r="D335" i="5"/>
  <c r="A336" i="5"/>
  <c r="F328" i="4" l="1"/>
  <c r="H328" i="4" s="1"/>
  <c r="D329" i="4" s="1"/>
  <c r="O327" i="2"/>
  <c r="H331" i="5"/>
  <c r="E330" i="6"/>
  <c r="A331" i="6"/>
  <c r="B330" i="6"/>
  <c r="G330" i="6"/>
  <c r="C330" i="6"/>
  <c r="F329" i="6"/>
  <c r="H329" i="6" s="1"/>
  <c r="D330" i="6" s="1"/>
  <c r="C329" i="4"/>
  <c r="E329" i="4"/>
  <c r="G329" i="4"/>
  <c r="B329" i="4"/>
  <c r="A330" i="4"/>
  <c r="C336" i="5"/>
  <c r="A337" i="5"/>
  <c r="F336" i="5"/>
  <c r="D336" i="5"/>
  <c r="B336" i="5"/>
  <c r="F329" i="4" l="1"/>
  <c r="H329" i="4" s="1"/>
  <c r="D330" i="4" s="1"/>
  <c r="O328" i="2"/>
  <c r="H332" i="5"/>
  <c r="E331" i="6"/>
  <c r="B331" i="6"/>
  <c r="A332" i="6"/>
  <c r="G331" i="6"/>
  <c r="C331" i="6"/>
  <c r="F330" i="6"/>
  <c r="H330" i="6" s="1"/>
  <c r="D331" i="6" s="1"/>
  <c r="C330" i="4"/>
  <c r="A331" i="4"/>
  <c r="B330" i="4"/>
  <c r="G330" i="4"/>
  <c r="E330" i="4"/>
  <c r="C337" i="5"/>
  <c r="D337" i="5"/>
  <c r="B337" i="5"/>
  <c r="A338" i="5"/>
  <c r="F337" i="5"/>
  <c r="O329" i="2" l="1"/>
  <c r="H333" i="5"/>
  <c r="E332" i="6"/>
  <c r="G332" i="6"/>
  <c r="B332" i="6"/>
  <c r="A333" i="6"/>
  <c r="C332" i="6"/>
  <c r="F331" i="6"/>
  <c r="H331" i="6" s="1"/>
  <c r="D332" i="6" s="1"/>
  <c r="F330" i="4"/>
  <c r="H330" i="4" s="1"/>
  <c r="D331" i="4" s="1"/>
  <c r="A332" i="4"/>
  <c r="C331" i="4"/>
  <c r="B331" i="4"/>
  <c r="G331" i="4"/>
  <c r="E331" i="4"/>
  <c r="C338" i="5"/>
  <c r="F338" i="5"/>
  <c r="D338" i="5"/>
  <c r="B338" i="5"/>
  <c r="A339" i="5"/>
  <c r="F331" i="4" l="1"/>
  <c r="H331" i="4" s="1"/>
  <c r="O330" i="2"/>
  <c r="H334" i="5"/>
  <c r="E333" i="6"/>
  <c r="C333" i="6"/>
  <c r="A334" i="6"/>
  <c r="G333" i="6"/>
  <c r="B333" i="6"/>
  <c r="F332" i="6"/>
  <c r="H332" i="6" s="1"/>
  <c r="D333" i="6" s="1"/>
  <c r="D332" i="4"/>
  <c r="E332" i="4"/>
  <c r="A333" i="4"/>
  <c r="B332" i="4"/>
  <c r="C332" i="4"/>
  <c r="G332" i="4"/>
  <c r="C339" i="5"/>
  <c r="A340" i="5"/>
  <c r="F339" i="5"/>
  <c r="D339" i="5"/>
  <c r="B339" i="5"/>
  <c r="F332" i="4" l="1"/>
  <c r="H332" i="4" s="1"/>
  <c r="D333" i="4" s="1"/>
  <c r="O331" i="2"/>
  <c r="H335" i="5"/>
  <c r="E334" i="6"/>
  <c r="A335" i="6"/>
  <c r="B334" i="6"/>
  <c r="C334" i="6"/>
  <c r="G334" i="6"/>
  <c r="F333" i="6"/>
  <c r="H333" i="6" s="1"/>
  <c r="D334" i="6" s="1"/>
  <c r="A334" i="4"/>
  <c r="E333" i="4"/>
  <c r="C333" i="4"/>
  <c r="G333" i="4"/>
  <c r="B333" i="4"/>
  <c r="C340" i="5"/>
  <c r="D340" i="5"/>
  <c r="B340" i="5"/>
  <c r="F340" i="5"/>
  <c r="A341" i="5"/>
  <c r="F333" i="4" l="1"/>
  <c r="H333" i="4" s="1"/>
  <c r="D334" i="4" s="1"/>
  <c r="O332" i="2"/>
  <c r="H336" i="5"/>
  <c r="E335" i="6"/>
  <c r="G335" i="6"/>
  <c r="A336" i="6"/>
  <c r="C335" i="6"/>
  <c r="B335" i="6"/>
  <c r="F334" i="6"/>
  <c r="H334" i="6" s="1"/>
  <c r="D335" i="6" s="1"/>
  <c r="C334" i="4"/>
  <c r="G334" i="4"/>
  <c r="E334" i="4"/>
  <c r="A335" i="4"/>
  <c r="B334" i="4"/>
  <c r="C341" i="5"/>
  <c r="A342" i="5"/>
  <c r="F341" i="5"/>
  <c r="D341" i="5"/>
  <c r="B341" i="5"/>
  <c r="F334" i="4" l="1"/>
  <c r="H334" i="4" s="1"/>
  <c r="D335" i="4" s="1"/>
  <c r="O333" i="2"/>
  <c r="H337" i="5"/>
  <c r="E336" i="6"/>
  <c r="G336" i="6"/>
  <c r="B336" i="6"/>
  <c r="A337" i="6"/>
  <c r="C336" i="6"/>
  <c r="F335" i="6"/>
  <c r="H335" i="6" s="1"/>
  <c r="D336" i="6" s="1"/>
  <c r="A336" i="4"/>
  <c r="B335" i="4"/>
  <c r="E335" i="4"/>
  <c r="C335" i="4"/>
  <c r="G335" i="4"/>
  <c r="C342" i="5"/>
  <c r="A343" i="5"/>
  <c r="F342" i="5"/>
  <c r="D342" i="5"/>
  <c r="B342" i="5"/>
  <c r="F335" i="4" l="1"/>
  <c r="H335" i="4" s="1"/>
  <c r="D336" i="4" s="1"/>
  <c r="O334" i="2"/>
  <c r="H338" i="5"/>
  <c r="E337" i="6"/>
  <c r="G337" i="6"/>
  <c r="A338" i="6"/>
  <c r="C337" i="6"/>
  <c r="B337" i="6"/>
  <c r="F336" i="6"/>
  <c r="H336" i="6" s="1"/>
  <c r="D337" i="6" s="1"/>
  <c r="A337" i="4"/>
  <c r="G336" i="4"/>
  <c r="B336" i="4"/>
  <c r="E336" i="4"/>
  <c r="C336" i="4"/>
  <c r="C343" i="5"/>
  <c r="D343" i="5"/>
  <c r="B343" i="5"/>
  <c r="F343" i="5"/>
  <c r="A344" i="5"/>
  <c r="F336" i="4" l="1"/>
  <c r="H336" i="4" s="1"/>
  <c r="D337" i="4" s="1"/>
  <c r="O335" i="2"/>
  <c r="H339" i="5"/>
  <c r="E338" i="6"/>
  <c r="A339" i="6"/>
  <c r="B338" i="6"/>
  <c r="G338" i="6"/>
  <c r="C338" i="6"/>
  <c r="F337" i="6"/>
  <c r="H337" i="6" s="1"/>
  <c r="D338" i="6" s="1"/>
  <c r="E337" i="4"/>
  <c r="C337" i="4"/>
  <c r="G337" i="4"/>
  <c r="A338" i="4"/>
  <c r="B337" i="4"/>
  <c r="C344" i="5"/>
  <c r="F344" i="5"/>
  <c r="D344" i="5"/>
  <c r="B344" i="5"/>
  <c r="A345" i="5"/>
  <c r="F337" i="4" l="1"/>
  <c r="O336" i="2"/>
  <c r="H340" i="5"/>
  <c r="E339" i="6"/>
  <c r="C339" i="6"/>
  <c r="G339" i="6"/>
  <c r="A340" i="6"/>
  <c r="B339" i="6"/>
  <c r="F338" i="6"/>
  <c r="H338" i="6" s="1"/>
  <c r="D339" i="6" s="1"/>
  <c r="C338" i="4"/>
  <c r="G338" i="4"/>
  <c r="B338" i="4"/>
  <c r="A339" i="4"/>
  <c r="E338" i="4"/>
  <c r="H337" i="4"/>
  <c r="D338" i="4" s="1"/>
  <c r="C345" i="5"/>
  <c r="A346" i="5"/>
  <c r="F345" i="5"/>
  <c r="D345" i="5"/>
  <c r="B345" i="5"/>
  <c r="F338" i="4" l="1"/>
  <c r="H338" i="4" s="1"/>
  <c r="O337" i="2"/>
  <c r="H341" i="5"/>
  <c r="E340" i="6"/>
  <c r="G340" i="6"/>
  <c r="A341" i="6"/>
  <c r="B340" i="6"/>
  <c r="C340" i="6"/>
  <c r="F339" i="6"/>
  <c r="H339" i="6" s="1"/>
  <c r="D340" i="6" s="1"/>
  <c r="B339" i="4"/>
  <c r="G339" i="4"/>
  <c r="E339" i="4"/>
  <c r="A340" i="4"/>
  <c r="C339" i="4"/>
  <c r="D339" i="4"/>
  <c r="C346" i="5"/>
  <c r="D346" i="5"/>
  <c r="B346" i="5"/>
  <c r="A347" i="5"/>
  <c r="F346" i="5"/>
  <c r="F339" i="4" l="1"/>
  <c r="H339" i="4" s="1"/>
  <c r="D340" i="4" s="1"/>
  <c r="O338" i="2"/>
  <c r="H342" i="5"/>
  <c r="E341" i="6"/>
  <c r="C341" i="6"/>
  <c r="B341" i="6"/>
  <c r="G341" i="6"/>
  <c r="A342" i="6"/>
  <c r="F340" i="6"/>
  <c r="H340" i="6" s="1"/>
  <c r="D341" i="6" s="1"/>
  <c r="E340" i="4"/>
  <c r="A341" i="4"/>
  <c r="C340" i="4"/>
  <c r="B340" i="4"/>
  <c r="G340" i="4"/>
  <c r="C347" i="5"/>
  <c r="B347" i="5"/>
  <c r="A348" i="5"/>
  <c r="F347" i="5"/>
  <c r="D347" i="5"/>
  <c r="F340" i="4" l="1"/>
  <c r="H340" i="4" s="1"/>
  <c r="D341" i="4" s="1"/>
  <c r="O339" i="2"/>
  <c r="H343" i="5"/>
  <c r="E342" i="6"/>
  <c r="G342" i="6"/>
  <c r="A343" i="6"/>
  <c r="C342" i="6"/>
  <c r="B342" i="6"/>
  <c r="F341" i="6"/>
  <c r="H341" i="6" s="1"/>
  <c r="D342" i="6" s="1"/>
  <c r="E341" i="4"/>
  <c r="B341" i="4"/>
  <c r="G341" i="4"/>
  <c r="C341" i="4"/>
  <c r="A342" i="4"/>
  <c r="C348" i="5"/>
  <c r="A349" i="5"/>
  <c r="D348" i="5"/>
  <c r="B348" i="5"/>
  <c r="F348" i="5"/>
  <c r="O340" i="2" l="1"/>
  <c r="H344" i="5"/>
  <c r="E343" i="6"/>
  <c r="G343" i="6"/>
  <c r="A344" i="6"/>
  <c r="C343" i="6"/>
  <c r="B343" i="6"/>
  <c r="F342" i="6"/>
  <c r="H342" i="6" s="1"/>
  <c r="D343" i="6" s="1"/>
  <c r="F341" i="4"/>
  <c r="H341" i="4" s="1"/>
  <c r="D342" i="4" s="1"/>
  <c r="E342" i="4"/>
  <c r="C342" i="4"/>
  <c r="A343" i="4"/>
  <c r="G342" i="4"/>
  <c r="B342" i="4"/>
  <c r="C349" i="5"/>
  <c r="D349" i="5"/>
  <c r="B349" i="5"/>
  <c r="A350" i="5"/>
  <c r="F349" i="5"/>
  <c r="O341" i="2" l="1"/>
  <c r="H345" i="5"/>
  <c r="E344" i="6"/>
  <c r="A345" i="6"/>
  <c r="C344" i="6"/>
  <c r="B344" i="6"/>
  <c r="G344" i="6"/>
  <c r="F343" i="6"/>
  <c r="H343" i="6" s="1"/>
  <c r="D344" i="6" s="1"/>
  <c r="F342" i="4"/>
  <c r="H342" i="4" s="1"/>
  <c r="D343" i="4" s="1"/>
  <c r="B343" i="4"/>
  <c r="A344" i="4"/>
  <c r="G343" i="4"/>
  <c r="E343" i="4"/>
  <c r="C343" i="4"/>
  <c r="C350" i="5"/>
  <c r="F350" i="5"/>
  <c r="D350" i="5"/>
  <c r="A351" i="5"/>
  <c r="B350" i="5"/>
  <c r="O342" i="2" l="1"/>
  <c r="H346" i="5"/>
  <c r="E345" i="6"/>
  <c r="G345" i="6"/>
  <c r="B345" i="6"/>
  <c r="C345" i="6"/>
  <c r="A346" i="6"/>
  <c r="F344" i="6"/>
  <c r="H344" i="6" s="1"/>
  <c r="D345" i="6" s="1"/>
  <c r="F343" i="4"/>
  <c r="H343" i="4" s="1"/>
  <c r="D344" i="4" s="1"/>
  <c r="C344" i="4"/>
  <c r="E344" i="4"/>
  <c r="B344" i="4"/>
  <c r="A345" i="4"/>
  <c r="G344" i="4"/>
  <c r="C351" i="5"/>
  <c r="A352" i="5"/>
  <c r="F351" i="5"/>
  <c r="D351" i="5"/>
  <c r="B351" i="5"/>
  <c r="O343" i="2" l="1"/>
  <c r="H347" i="5"/>
  <c r="E346" i="6"/>
  <c r="G346" i="6"/>
  <c r="C346" i="6"/>
  <c r="A347" i="6"/>
  <c r="B346" i="6"/>
  <c r="F345" i="6"/>
  <c r="H345" i="6" s="1"/>
  <c r="D346" i="6" s="1"/>
  <c r="F344" i="4"/>
  <c r="H344" i="4" s="1"/>
  <c r="D345" i="4" s="1"/>
  <c r="A346" i="4"/>
  <c r="B345" i="4"/>
  <c r="G345" i="4"/>
  <c r="C345" i="4"/>
  <c r="E345" i="4"/>
  <c r="C352" i="5"/>
  <c r="D352" i="5"/>
  <c r="B352" i="5"/>
  <c r="A353" i="5"/>
  <c r="F352" i="5"/>
  <c r="O344" i="2" l="1"/>
  <c r="H348" i="5"/>
  <c r="E347" i="6"/>
  <c r="G347" i="6"/>
  <c r="A348" i="6"/>
  <c r="C347" i="6"/>
  <c r="B347" i="6"/>
  <c r="F346" i="6"/>
  <c r="H346" i="6" s="1"/>
  <c r="D347" i="6" s="1"/>
  <c r="F345" i="4"/>
  <c r="H345" i="4" s="1"/>
  <c r="D346" i="4" s="1"/>
  <c r="B346" i="4"/>
  <c r="C346" i="4"/>
  <c r="A347" i="4"/>
  <c r="E346" i="4"/>
  <c r="G346" i="4"/>
  <c r="C353" i="5"/>
  <c r="A354" i="5"/>
  <c r="D353" i="5"/>
  <c r="B353" i="5"/>
  <c r="F353" i="5"/>
  <c r="O345" i="2" l="1"/>
  <c r="H349" i="5"/>
  <c r="E348" i="6"/>
  <c r="G348" i="6"/>
  <c r="A349" i="6"/>
  <c r="B348" i="6"/>
  <c r="C348" i="6"/>
  <c r="F347" i="6"/>
  <c r="H347" i="6" s="1"/>
  <c r="D348" i="6" s="1"/>
  <c r="F346" i="4"/>
  <c r="H346" i="4" s="1"/>
  <c r="D347" i="4" s="1"/>
  <c r="E347" i="4"/>
  <c r="G347" i="4"/>
  <c r="B347" i="4"/>
  <c r="C347" i="4"/>
  <c r="A348" i="4"/>
  <c r="C354" i="5"/>
  <c r="A355" i="5"/>
  <c r="F354" i="5"/>
  <c r="D354" i="5"/>
  <c r="B354" i="5"/>
  <c r="F347" i="4" l="1"/>
  <c r="H347" i="4" s="1"/>
  <c r="D348" i="4" s="1"/>
  <c r="O346" i="2"/>
  <c r="H350" i="5"/>
  <c r="E349" i="6"/>
  <c r="G349" i="6"/>
  <c r="B349" i="6"/>
  <c r="A350" i="6"/>
  <c r="C349" i="6"/>
  <c r="F348" i="6"/>
  <c r="H348" i="6" s="1"/>
  <c r="D349" i="6" s="1"/>
  <c r="E348" i="4"/>
  <c r="G348" i="4"/>
  <c r="B348" i="4"/>
  <c r="C348" i="4"/>
  <c r="A349" i="4"/>
  <c r="C355" i="5"/>
  <c r="D355" i="5"/>
  <c r="B355" i="5"/>
  <c r="A356" i="5"/>
  <c r="F355" i="5"/>
  <c r="F348" i="4" l="1"/>
  <c r="H348" i="4" s="1"/>
  <c r="D349" i="4" s="1"/>
  <c r="O347" i="2"/>
  <c r="H351" i="5"/>
  <c r="E350" i="6"/>
  <c r="C350" i="6"/>
  <c r="A351" i="6"/>
  <c r="G350" i="6"/>
  <c r="B350" i="6"/>
  <c r="F349" i="6"/>
  <c r="H349" i="6" s="1"/>
  <c r="D350" i="6" s="1"/>
  <c r="B349" i="4"/>
  <c r="A350" i="4"/>
  <c r="G349" i="4"/>
  <c r="E349" i="4"/>
  <c r="C349" i="4"/>
  <c r="C356" i="5"/>
  <c r="F356" i="5"/>
  <c r="D356" i="5"/>
  <c r="B356" i="5"/>
  <c r="A357" i="5"/>
  <c r="O348" i="2" l="1"/>
  <c r="H352" i="5"/>
  <c r="E351" i="6"/>
  <c r="A352" i="6"/>
  <c r="C351" i="6"/>
  <c r="B351" i="6"/>
  <c r="G351" i="6"/>
  <c r="F350" i="6"/>
  <c r="H350" i="6" s="1"/>
  <c r="D351" i="6" s="1"/>
  <c r="F349" i="4"/>
  <c r="H349" i="4" s="1"/>
  <c r="D350" i="4" s="1"/>
  <c r="G350" i="4"/>
  <c r="E350" i="4"/>
  <c r="C350" i="4"/>
  <c r="A351" i="4"/>
  <c r="B350" i="4"/>
  <c r="C357" i="5"/>
  <c r="A358" i="5"/>
  <c r="F357" i="5"/>
  <c r="D357" i="5"/>
  <c r="B357" i="5"/>
  <c r="F350" i="4" l="1"/>
  <c r="H350" i="4" s="1"/>
  <c r="D351" i="4" s="1"/>
  <c r="O349" i="2"/>
  <c r="H353" i="5"/>
  <c r="E352" i="6"/>
  <c r="G352" i="6"/>
  <c r="C352" i="6"/>
  <c r="B352" i="6"/>
  <c r="A353" i="6"/>
  <c r="F351" i="6"/>
  <c r="H351" i="6" s="1"/>
  <c r="D352" i="6" s="1"/>
  <c r="B351" i="4"/>
  <c r="E351" i="4"/>
  <c r="C351" i="4"/>
  <c r="A352" i="4"/>
  <c r="G351" i="4"/>
  <c r="C358" i="5"/>
  <c r="F358" i="5"/>
  <c r="D358" i="5"/>
  <c r="B358" i="5"/>
  <c r="A359" i="5"/>
  <c r="F351" i="4" l="1"/>
  <c r="H351" i="4" s="1"/>
  <c r="D352" i="4" s="1"/>
  <c r="O350" i="2"/>
  <c r="H354" i="5"/>
  <c r="E353" i="6"/>
  <c r="A354" i="6"/>
  <c r="G353" i="6"/>
  <c r="C353" i="6"/>
  <c r="B353" i="6"/>
  <c r="F352" i="6"/>
  <c r="H352" i="6" s="1"/>
  <c r="D353" i="6" s="1"/>
  <c r="G352" i="4"/>
  <c r="E352" i="4"/>
  <c r="C352" i="4"/>
  <c r="B352" i="4"/>
  <c r="A353" i="4"/>
  <c r="C359" i="5"/>
  <c r="D359" i="5"/>
  <c r="B359" i="5"/>
  <c r="F359" i="5"/>
  <c r="A360" i="5"/>
  <c r="F352" i="4" l="1"/>
  <c r="H352" i="4" s="1"/>
  <c r="D353" i="4" s="1"/>
  <c r="O351" i="2"/>
  <c r="H355" i="5"/>
  <c r="E354" i="6"/>
  <c r="B354" i="6"/>
  <c r="A355" i="6"/>
  <c r="C354" i="6"/>
  <c r="G354" i="6"/>
  <c r="F353" i="6"/>
  <c r="H353" i="6" s="1"/>
  <c r="D354" i="6" s="1"/>
  <c r="E353" i="4"/>
  <c r="A354" i="4"/>
  <c r="G353" i="4"/>
  <c r="C353" i="4"/>
  <c r="B353" i="4"/>
  <c r="C360" i="5"/>
  <c r="A361" i="5"/>
  <c r="F360" i="5"/>
  <c r="D360" i="5"/>
  <c r="B360" i="5"/>
  <c r="O352" i="2" l="1"/>
  <c r="H356" i="5"/>
  <c r="E355" i="6"/>
  <c r="A356" i="6"/>
  <c r="G355" i="6"/>
  <c r="C355" i="6"/>
  <c r="B355" i="6"/>
  <c r="F354" i="6"/>
  <c r="H354" i="6" s="1"/>
  <c r="D355" i="6" s="1"/>
  <c r="F353" i="4"/>
  <c r="H353" i="4" s="1"/>
  <c r="D354" i="4" s="1"/>
  <c r="C354" i="4"/>
  <c r="E354" i="4"/>
  <c r="G354" i="4"/>
  <c r="A355" i="4"/>
  <c r="B354" i="4"/>
  <c r="C361" i="5"/>
  <c r="F361" i="5"/>
  <c r="D361" i="5"/>
  <c r="B361" i="5"/>
  <c r="A362" i="5"/>
  <c r="F354" i="4" l="1"/>
  <c r="H354" i="4" s="1"/>
  <c r="D355" i="4" s="1"/>
  <c r="O353" i="2"/>
  <c r="H357" i="5"/>
  <c r="E356" i="6"/>
  <c r="C356" i="6"/>
  <c r="B356" i="6"/>
  <c r="A357" i="6"/>
  <c r="G356" i="6"/>
  <c r="F355" i="6"/>
  <c r="H355" i="6" s="1"/>
  <c r="D356" i="6" s="1"/>
  <c r="B355" i="4"/>
  <c r="C355" i="4"/>
  <c r="A356" i="4"/>
  <c r="G355" i="4"/>
  <c r="E355" i="4"/>
  <c r="C362" i="5"/>
  <c r="A363" i="5"/>
  <c r="F362" i="5"/>
  <c r="D362" i="5"/>
  <c r="B362" i="5"/>
  <c r="O354" i="2" l="1"/>
  <c r="H358" i="5"/>
  <c r="E357" i="6"/>
  <c r="G357" i="6"/>
  <c r="A358" i="6"/>
  <c r="B357" i="6"/>
  <c r="C357" i="6"/>
  <c r="F356" i="6"/>
  <c r="H356" i="6" s="1"/>
  <c r="D357" i="6" s="1"/>
  <c r="F355" i="4"/>
  <c r="H355" i="4" s="1"/>
  <c r="D356" i="4" s="1"/>
  <c r="G356" i="4"/>
  <c r="A357" i="4"/>
  <c r="E356" i="4"/>
  <c r="C356" i="4"/>
  <c r="B356" i="4"/>
  <c r="C363" i="5"/>
  <c r="D363" i="5"/>
  <c r="B363" i="5"/>
  <c r="A364" i="5"/>
  <c r="F363" i="5"/>
  <c r="F356" i="4" l="1"/>
  <c r="H356" i="4" s="1"/>
  <c r="D357" i="4" s="1"/>
  <c r="O355" i="2"/>
  <c r="H359" i="5"/>
  <c r="E358" i="6"/>
  <c r="A359" i="6"/>
  <c r="G358" i="6"/>
  <c r="B358" i="6"/>
  <c r="C358" i="6"/>
  <c r="F357" i="6"/>
  <c r="H357" i="6" s="1"/>
  <c r="D358" i="6" s="1"/>
  <c r="C357" i="4"/>
  <c r="E357" i="4"/>
  <c r="B357" i="4"/>
  <c r="G357" i="4"/>
  <c r="A358" i="4"/>
  <c r="C364" i="5"/>
  <c r="F364" i="5"/>
  <c r="A365" i="5"/>
  <c r="D364" i="5"/>
  <c r="B364" i="5"/>
  <c r="F357" i="4" l="1"/>
  <c r="H357" i="4" s="1"/>
  <c r="D358" i="4" s="1"/>
  <c r="O356" i="2"/>
  <c r="H360" i="5"/>
  <c r="E359" i="6"/>
  <c r="B359" i="6"/>
  <c r="A360" i="6"/>
  <c r="G359" i="6"/>
  <c r="C359" i="6"/>
  <c r="F358" i="6"/>
  <c r="H358" i="6" s="1"/>
  <c r="D359" i="6" s="1"/>
  <c r="C358" i="4"/>
  <c r="E358" i="4"/>
  <c r="G358" i="4"/>
  <c r="A359" i="4"/>
  <c r="B358" i="4"/>
  <c r="C365" i="5"/>
  <c r="D365" i="5"/>
  <c r="B365" i="5"/>
  <c r="A366" i="5"/>
  <c r="F365" i="5"/>
  <c r="O357" i="2" l="1"/>
  <c r="H361" i="5"/>
  <c r="E360" i="6"/>
  <c r="C360" i="6"/>
  <c r="B360" i="6"/>
  <c r="A361" i="6"/>
  <c r="G360" i="6"/>
  <c r="F359" i="6"/>
  <c r="H359" i="6" s="1"/>
  <c r="D360" i="6" s="1"/>
  <c r="A360" i="4"/>
  <c r="E359" i="4"/>
  <c r="G359" i="4"/>
  <c r="C359" i="4"/>
  <c r="B359" i="4"/>
  <c r="F358" i="4"/>
  <c r="H358" i="4" s="1"/>
  <c r="D359" i="4" s="1"/>
  <c r="C366" i="5"/>
  <c r="A367" i="5"/>
  <c r="D366" i="5"/>
  <c r="B366" i="5"/>
  <c r="F366" i="5"/>
  <c r="O358" i="2" l="1"/>
  <c r="H362" i="5"/>
  <c r="E361" i="6"/>
  <c r="A362" i="6"/>
  <c r="G361" i="6"/>
  <c r="C361" i="6"/>
  <c r="B361" i="6"/>
  <c r="F360" i="6"/>
  <c r="H360" i="6" s="1"/>
  <c r="D361" i="6" s="1"/>
  <c r="F359" i="4"/>
  <c r="H359" i="4" s="1"/>
  <c r="D360" i="4" s="1"/>
  <c r="A361" i="4"/>
  <c r="C360" i="4"/>
  <c r="G360" i="4"/>
  <c r="B360" i="4"/>
  <c r="E360" i="4"/>
  <c r="C367" i="5"/>
  <c r="F367" i="5"/>
  <c r="A368" i="5"/>
  <c r="D367" i="5"/>
  <c r="B367" i="5"/>
  <c r="O359" i="2" l="1"/>
  <c r="H363" i="5"/>
  <c r="E362" i="6"/>
  <c r="G362" i="6"/>
  <c r="C362" i="6"/>
  <c r="B362" i="6"/>
  <c r="A363" i="6"/>
  <c r="F361" i="6"/>
  <c r="H361" i="6" s="1"/>
  <c r="D362" i="6" s="1"/>
  <c r="F360" i="4"/>
  <c r="H360" i="4" s="1"/>
  <c r="D361" i="4" s="1"/>
  <c r="A362" i="4"/>
  <c r="C361" i="4"/>
  <c r="B361" i="4"/>
  <c r="G361" i="4"/>
  <c r="E361" i="4"/>
  <c r="C368" i="5"/>
  <c r="D368" i="5"/>
  <c r="B368" i="5"/>
  <c r="A369" i="5"/>
  <c r="F368" i="5"/>
  <c r="F361" i="4" l="1"/>
  <c r="H361" i="4" s="1"/>
  <c r="D362" i="4" s="1"/>
  <c r="O360" i="2"/>
  <c r="H364" i="5"/>
  <c r="E363" i="6"/>
  <c r="G363" i="6"/>
  <c r="A364" i="6"/>
  <c r="B363" i="6"/>
  <c r="C363" i="6"/>
  <c r="F362" i="6"/>
  <c r="H362" i="6" s="1"/>
  <c r="D363" i="6" s="1"/>
  <c r="A363" i="4"/>
  <c r="B362" i="4"/>
  <c r="G362" i="4"/>
  <c r="C362" i="4"/>
  <c r="E362" i="4"/>
  <c r="C369" i="5"/>
  <c r="F369" i="5"/>
  <c r="D369" i="5"/>
  <c r="B369" i="5"/>
  <c r="A370" i="5"/>
  <c r="F362" i="4" l="1"/>
  <c r="H362" i="4" s="1"/>
  <c r="D363" i="4" s="1"/>
  <c r="O361" i="2"/>
  <c r="H365" i="5"/>
  <c r="E364" i="6"/>
  <c r="A365" i="6"/>
  <c r="C364" i="6"/>
  <c r="B364" i="6"/>
  <c r="G364" i="6"/>
  <c r="F363" i="6"/>
  <c r="H363" i="6" s="1"/>
  <c r="D364" i="6" s="1"/>
  <c r="C363" i="4"/>
  <c r="G363" i="4"/>
  <c r="E363" i="4"/>
  <c r="A364" i="4"/>
  <c r="B363" i="4"/>
  <c r="C370" i="5"/>
  <c r="F370" i="5"/>
  <c r="A371" i="5"/>
  <c r="D370" i="5"/>
  <c r="B370" i="5"/>
  <c r="F363" i="4" l="1"/>
  <c r="H363" i="4" s="1"/>
  <c r="D364" i="4" s="1"/>
  <c r="O362" i="2"/>
  <c r="H366" i="5"/>
  <c r="E365" i="6"/>
  <c r="C365" i="6"/>
  <c r="B365" i="6"/>
  <c r="A366" i="6"/>
  <c r="G365" i="6"/>
  <c r="F364" i="6"/>
  <c r="H364" i="6" s="1"/>
  <c r="D365" i="6" s="1"/>
  <c r="A365" i="4"/>
  <c r="B364" i="4"/>
  <c r="C364" i="4"/>
  <c r="E364" i="4"/>
  <c r="G364" i="4"/>
  <c r="C371" i="5"/>
  <c r="F371" i="5"/>
  <c r="D371" i="5"/>
  <c r="B371" i="5"/>
  <c r="A372" i="5"/>
  <c r="O363" i="2" l="1"/>
  <c r="H367" i="5"/>
  <c r="E366" i="6"/>
  <c r="B366" i="6"/>
  <c r="A367" i="6"/>
  <c r="C366" i="6"/>
  <c r="G366" i="6"/>
  <c r="F364" i="4"/>
  <c r="H364" i="4" s="1"/>
  <c r="D365" i="4" s="1"/>
  <c r="F365" i="6"/>
  <c r="H365" i="6" s="1"/>
  <c r="D366" i="6" s="1"/>
  <c r="E365" i="4"/>
  <c r="A366" i="4"/>
  <c r="B365" i="4"/>
  <c r="C365" i="4"/>
  <c r="G365" i="4"/>
  <c r="C372" i="5"/>
  <c r="D372" i="5"/>
  <c r="B372" i="5"/>
  <c r="A373" i="5"/>
  <c r="F372" i="5"/>
  <c r="F365" i="4" l="1"/>
  <c r="H365" i="4" s="1"/>
  <c r="O364" i="2"/>
  <c r="H368" i="5"/>
  <c r="E367" i="6"/>
  <c r="A368" i="6"/>
  <c r="B367" i="6"/>
  <c r="G367" i="6"/>
  <c r="C367" i="6"/>
  <c r="F366" i="6"/>
  <c r="H366" i="6" s="1"/>
  <c r="D367" i="6" s="1"/>
  <c r="C366" i="4"/>
  <c r="D366" i="4"/>
  <c r="E366" i="4"/>
  <c r="A367" i="4"/>
  <c r="B366" i="4"/>
  <c r="G366" i="4"/>
  <c r="C373" i="5"/>
  <c r="F373" i="5"/>
  <c r="A374" i="5"/>
  <c r="D373" i="5"/>
  <c r="B373" i="5"/>
  <c r="F366" i="4" l="1"/>
  <c r="H366" i="4" s="1"/>
  <c r="D367" i="4" s="1"/>
  <c r="O365" i="2"/>
  <c r="H369" i="5"/>
  <c r="E368" i="6"/>
  <c r="C368" i="6"/>
  <c r="A369" i="6"/>
  <c r="B368" i="6"/>
  <c r="G368" i="6"/>
  <c r="F367" i="6"/>
  <c r="H367" i="6" s="1"/>
  <c r="D368" i="6" s="1"/>
  <c r="E367" i="4"/>
  <c r="G367" i="4"/>
  <c r="C367" i="4"/>
  <c r="A368" i="4"/>
  <c r="B367" i="4"/>
  <c r="C374" i="5"/>
  <c r="F374" i="5"/>
  <c r="D374" i="5"/>
  <c r="B374" i="5"/>
  <c r="A375" i="5"/>
  <c r="O366" i="2" l="1"/>
  <c r="H370" i="5"/>
  <c r="E369" i="6"/>
  <c r="A370" i="6"/>
  <c r="C369" i="6"/>
  <c r="G369" i="6"/>
  <c r="B369" i="6"/>
  <c r="F368" i="6"/>
  <c r="H368" i="6" s="1"/>
  <c r="D369" i="6" s="1"/>
  <c r="F367" i="4"/>
  <c r="H367" i="4" s="1"/>
  <c r="D368" i="4" s="1"/>
  <c r="G368" i="4"/>
  <c r="C368" i="4"/>
  <c r="B368" i="4"/>
  <c r="A369" i="4"/>
  <c r="E368" i="4"/>
  <c r="C375" i="5"/>
  <c r="A376" i="5"/>
  <c r="D375" i="5"/>
  <c r="B375" i="5"/>
  <c r="F375" i="5"/>
  <c r="F368" i="4" l="1"/>
  <c r="H368" i="4" s="1"/>
  <c r="D369" i="4" s="1"/>
  <c r="O367" i="2"/>
  <c r="H371" i="5"/>
  <c r="E370" i="6"/>
  <c r="C370" i="6"/>
  <c r="B370" i="6"/>
  <c r="A371" i="6"/>
  <c r="G370" i="6"/>
  <c r="F369" i="6"/>
  <c r="H369" i="6" s="1"/>
  <c r="D370" i="6" s="1"/>
  <c r="B369" i="4"/>
  <c r="E369" i="4"/>
  <c r="A370" i="4"/>
  <c r="G369" i="4"/>
  <c r="C369" i="4"/>
  <c r="C376" i="5"/>
  <c r="F376" i="5"/>
  <c r="D376" i="5"/>
  <c r="B376" i="5"/>
  <c r="A377" i="5"/>
  <c r="F369" i="4" l="1"/>
  <c r="H369" i="4" s="1"/>
  <c r="D370" i="4" s="1"/>
  <c r="O368" i="2"/>
  <c r="H372" i="5"/>
  <c r="E371" i="6"/>
  <c r="C371" i="6"/>
  <c r="B371" i="6"/>
  <c r="A372" i="6"/>
  <c r="G371" i="6"/>
  <c r="F370" i="6"/>
  <c r="H370" i="6" s="1"/>
  <c r="D371" i="6" s="1"/>
  <c r="E370" i="4"/>
  <c r="C370" i="4"/>
  <c r="G370" i="4"/>
  <c r="B370" i="4"/>
  <c r="A371" i="4"/>
  <c r="C377" i="5"/>
  <c r="A378" i="5"/>
  <c r="F377" i="5"/>
  <c r="D377" i="5"/>
  <c r="B377" i="5"/>
  <c r="F370" i="4" l="1"/>
  <c r="H370" i="4" s="1"/>
  <c r="D371" i="4" s="1"/>
  <c r="O369" i="2"/>
  <c r="H373" i="5"/>
  <c r="E372" i="6"/>
  <c r="A373" i="6"/>
  <c r="G372" i="6"/>
  <c r="C372" i="6"/>
  <c r="B372" i="6"/>
  <c r="F371" i="6"/>
  <c r="H371" i="6" s="1"/>
  <c r="D372" i="6" s="1"/>
  <c r="G371" i="4"/>
  <c r="B371" i="4"/>
  <c r="C371" i="4"/>
  <c r="A372" i="4"/>
  <c r="E371" i="4"/>
  <c r="C378" i="5"/>
  <c r="D378" i="5"/>
  <c r="B378" i="5"/>
  <c r="A379" i="5"/>
  <c r="F378" i="5"/>
  <c r="F371" i="4" l="1"/>
  <c r="H371" i="4" s="1"/>
  <c r="D372" i="4" s="1"/>
  <c r="O370" i="2"/>
  <c r="H374" i="5"/>
  <c r="E373" i="6"/>
  <c r="A374" i="6"/>
  <c r="G373" i="6"/>
  <c r="B373" i="6"/>
  <c r="C373" i="6"/>
  <c r="F372" i="6"/>
  <c r="H372" i="6" s="1"/>
  <c r="D373" i="6" s="1"/>
  <c r="A373" i="4"/>
  <c r="B372" i="4"/>
  <c r="E372" i="4"/>
  <c r="G372" i="4"/>
  <c r="C372" i="4"/>
  <c r="C379" i="5"/>
  <c r="F379" i="5"/>
  <c r="A380" i="5"/>
  <c r="D379" i="5"/>
  <c r="B379" i="5"/>
  <c r="F372" i="4" l="1"/>
  <c r="H372" i="4" s="1"/>
  <c r="D373" i="4" s="1"/>
  <c r="O371" i="2"/>
  <c r="H375" i="5"/>
  <c r="E374" i="6"/>
  <c r="G374" i="6"/>
  <c r="C374" i="6"/>
  <c r="B374" i="6"/>
  <c r="A375" i="6"/>
  <c r="F373" i="6"/>
  <c r="H373" i="6" s="1"/>
  <c r="D374" i="6" s="1"/>
  <c r="A374" i="4"/>
  <c r="B373" i="4"/>
  <c r="E373" i="4"/>
  <c r="C373" i="4"/>
  <c r="G373" i="4"/>
  <c r="C380" i="5"/>
  <c r="A381" i="5"/>
  <c r="F380" i="5"/>
  <c r="D380" i="5"/>
  <c r="B380" i="5"/>
  <c r="O372" i="2" l="1"/>
  <c r="H376" i="5"/>
  <c r="E375" i="6"/>
  <c r="C375" i="6"/>
  <c r="A376" i="6"/>
  <c r="G375" i="6"/>
  <c r="B375" i="6"/>
  <c r="F374" i="6"/>
  <c r="H374" i="6" s="1"/>
  <c r="D375" i="6" s="1"/>
  <c r="F373" i="4"/>
  <c r="H373" i="4" s="1"/>
  <c r="D374" i="4" s="1"/>
  <c r="A375" i="4"/>
  <c r="B374" i="4"/>
  <c r="C374" i="4"/>
  <c r="G374" i="4"/>
  <c r="E374" i="4"/>
  <c r="C381" i="5"/>
  <c r="D381" i="5"/>
  <c r="B381" i="5"/>
  <c r="F381" i="5"/>
  <c r="A382" i="5"/>
  <c r="F374" i="4" l="1"/>
  <c r="H374" i="4" s="1"/>
  <c r="D375" i="4" s="1"/>
  <c r="O373" i="2"/>
  <c r="H377" i="5"/>
  <c r="E376" i="6"/>
  <c r="A377" i="6"/>
  <c r="B376" i="6"/>
  <c r="G376" i="6"/>
  <c r="C376" i="6"/>
  <c r="F375" i="6"/>
  <c r="H375" i="6" s="1"/>
  <c r="D376" i="6" s="1"/>
  <c r="C375" i="4"/>
  <c r="E375" i="4"/>
  <c r="A376" i="4"/>
  <c r="G375" i="4"/>
  <c r="B375" i="4"/>
  <c r="C382" i="5"/>
  <c r="F382" i="5"/>
  <c r="D382" i="5"/>
  <c r="B382" i="5"/>
  <c r="A383" i="5"/>
  <c r="F375" i="4" l="1"/>
  <c r="H375" i="4" s="1"/>
  <c r="D376" i="4" s="1"/>
  <c r="O374" i="2"/>
  <c r="H378" i="5"/>
  <c r="E377" i="6"/>
  <c r="G377" i="6"/>
  <c r="A378" i="6"/>
  <c r="C377" i="6"/>
  <c r="B377" i="6"/>
  <c r="F376" i="6"/>
  <c r="H376" i="6" s="1"/>
  <c r="D377" i="6" s="1"/>
  <c r="G376" i="4"/>
  <c r="A377" i="4"/>
  <c r="B376" i="4"/>
  <c r="C376" i="4"/>
  <c r="E376" i="4"/>
  <c r="C383" i="5"/>
  <c r="A384" i="5"/>
  <c r="F383" i="5"/>
  <c r="D383" i="5"/>
  <c r="B383" i="5"/>
  <c r="F376" i="4" l="1"/>
  <c r="H376" i="4" s="1"/>
  <c r="D377" i="4" s="1"/>
  <c r="O375" i="2"/>
  <c r="H379" i="5"/>
  <c r="E378" i="6"/>
  <c r="B378" i="6"/>
  <c r="A379" i="6"/>
  <c r="C378" i="6"/>
  <c r="G378" i="6"/>
  <c r="F377" i="6"/>
  <c r="H377" i="6" s="1"/>
  <c r="D378" i="6" s="1"/>
  <c r="C377" i="4"/>
  <c r="G377" i="4"/>
  <c r="B377" i="4"/>
  <c r="A378" i="4"/>
  <c r="E377" i="4"/>
  <c r="C384" i="5"/>
  <c r="F384" i="5"/>
  <c r="D384" i="5"/>
  <c r="B384" i="5"/>
  <c r="A385" i="5"/>
  <c r="F377" i="4" l="1"/>
  <c r="H377" i="4" s="1"/>
  <c r="D378" i="4" s="1"/>
  <c r="O376" i="2"/>
  <c r="H380" i="5"/>
  <c r="E379" i="6"/>
  <c r="A380" i="6"/>
  <c r="C379" i="6"/>
  <c r="B379" i="6"/>
  <c r="G379" i="6"/>
  <c r="F378" i="6"/>
  <c r="H378" i="6" s="1"/>
  <c r="D379" i="6" s="1"/>
  <c r="G378" i="4"/>
  <c r="C378" i="4"/>
  <c r="B378" i="4"/>
  <c r="E378" i="4"/>
  <c r="A379" i="4"/>
  <c r="C385" i="5"/>
  <c r="F385" i="5"/>
  <c r="D385" i="5"/>
  <c r="B385" i="5"/>
  <c r="A386" i="5"/>
  <c r="F378" i="4" l="1"/>
  <c r="H378" i="4" s="1"/>
  <c r="D379" i="4" s="1"/>
  <c r="O377" i="2"/>
  <c r="H381" i="5"/>
  <c r="E380" i="6"/>
  <c r="A381" i="6"/>
  <c r="G380" i="6"/>
  <c r="B380" i="6"/>
  <c r="C380" i="6"/>
  <c r="F379" i="6"/>
  <c r="H379" i="6" s="1"/>
  <c r="D380" i="6" s="1"/>
  <c r="E379" i="4"/>
  <c r="B379" i="4"/>
  <c r="C379" i="4"/>
  <c r="G379" i="4"/>
  <c r="A380" i="4"/>
  <c r="C386" i="5"/>
  <c r="D386" i="5"/>
  <c r="B386" i="5"/>
  <c r="A387" i="5"/>
  <c r="F386" i="5"/>
  <c r="F379" i="4" l="1"/>
  <c r="H379" i="4" s="1"/>
  <c r="D380" i="4" s="1"/>
  <c r="O378" i="2"/>
  <c r="H382" i="5"/>
  <c r="E381" i="6"/>
  <c r="B381" i="6"/>
  <c r="A382" i="6"/>
  <c r="G381" i="6"/>
  <c r="C381" i="6"/>
  <c r="F380" i="6"/>
  <c r="H380" i="6" s="1"/>
  <c r="D381" i="6" s="1"/>
  <c r="A381" i="4"/>
  <c r="E380" i="4"/>
  <c r="B380" i="4"/>
  <c r="C380" i="4"/>
  <c r="G380" i="4"/>
  <c r="C387" i="5"/>
  <c r="F387" i="5"/>
  <c r="D387" i="5"/>
  <c r="B387" i="5"/>
  <c r="A388" i="5"/>
  <c r="F380" i="4" l="1"/>
  <c r="H380" i="4" s="1"/>
  <c r="D381" i="4" s="1"/>
  <c r="O379" i="2"/>
  <c r="H383" i="5"/>
  <c r="E382" i="6"/>
  <c r="C382" i="6"/>
  <c r="B382" i="6"/>
  <c r="A383" i="6"/>
  <c r="G382" i="6"/>
  <c r="F381" i="6"/>
  <c r="H381" i="6" s="1"/>
  <c r="D382" i="6" s="1"/>
  <c r="A382" i="4"/>
  <c r="C381" i="4"/>
  <c r="E381" i="4"/>
  <c r="B381" i="4"/>
  <c r="G381" i="4"/>
  <c r="C388" i="5"/>
  <c r="F388" i="5"/>
  <c r="A389" i="5"/>
  <c r="D388" i="5"/>
  <c r="B388" i="5"/>
  <c r="F381" i="4" l="1"/>
  <c r="H381" i="4" s="1"/>
  <c r="D382" i="4" s="1"/>
  <c r="O380" i="2"/>
  <c r="H384" i="5"/>
  <c r="E383" i="6"/>
  <c r="A384" i="6"/>
  <c r="G383" i="6"/>
  <c r="B383" i="6"/>
  <c r="C383" i="6"/>
  <c r="F382" i="6"/>
  <c r="H382" i="6" s="1"/>
  <c r="D383" i="6" s="1"/>
  <c r="A383" i="4"/>
  <c r="C382" i="4"/>
  <c r="B382" i="4"/>
  <c r="G382" i="4"/>
  <c r="E382" i="4"/>
  <c r="C389" i="5"/>
  <c r="F389" i="5"/>
  <c r="D389" i="5"/>
  <c r="A390" i="5"/>
  <c r="B389" i="5"/>
  <c r="F382" i="4" l="1"/>
  <c r="H382" i="4" s="1"/>
  <c r="D383" i="4" s="1"/>
  <c r="O381" i="2"/>
  <c r="H385" i="5"/>
  <c r="E384" i="6"/>
  <c r="B384" i="6"/>
  <c r="A385" i="6"/>
  <c r="G384" i="6"/>
  <c r="C384" i="6"/>
  <c r="F383" i="6"/>
  <c r="H383" i="6" s="1"/>
  <c r="D384" i="6" s="1"/>
  <c r="C383" i="4"/>
  <c r="A384" i="4"/>
  <c r="E383" i="4"/>
  <c r="G383" i="4"/>
  <c r="B383" i="4"/>
  <c r="C390" i="5"/>
  <c r="A391" i="5"/>
  <c r="F390" i="5"/>
  <c r="D390" i="5"/>
  <c r="B390" i="5"/>
  <c r="F383" i="4" l="1"/>
  <c r="H383" i="4" s="1"/>
  <c r="D384" i="4" s="1"/>
  <c r="O382" i="2"/>
  <c r="H386" i="5"/>
  <c r="E385" i="6"/>
  <c r="A386" i="6"/>
  <c r="C385" i="6"/>
  <c r="B385" i="6"/>
  <c r="G385" i="6"/>
  <c r="F384" i="6"/>
  <c r="H384" i="6" s="1"/>
  <c r="D385" i="6" s="1"/>
  <c r="G384" i="4"/>
  <c r="E384" i="4"/>
  <c r="C384" i="4"/>
  <c r="B384" i="4"/>
  <c r="A385" i="4"/>
  <c r="C391" i="5"/>
  <c r="F391" i="5"/>
  <c r="A392" i="5"/>
  <c r="D391" i="5"/>
  <c r="B391" i="5"/>
  <c r="F384" i="4" l="1"/>
  <c r="H384" i="4" s="1"/>
  <c r="D385" i="4" s="1"/>
  <c r="O383" i="2"/>
  <c r="H387" i="5"/>
  <c r="E386" i="6"/>
  <c r="A387" i="6"/>
  <c r="G386" i="6"/>
  <c r="B386" i="6"/>
  <c r="C386" i="6"/>
  <c r="F385" i="6"/>
  <c r="H385" i="6" s="1"/>
  <c r="D386" i="6" s="1"/>
  <c r="E385" i="4"/>
  <c r="A386" i="4"/>
  <c r="B385" i="4"/>
  <c r="G385" i="4"/>
  <c r="C385" i="4"/>
  <c r="C392" i="5"/>
  <c r="A393" i="5"/>
  <c r="D392" i="5"/>
  <c r="B392" i="5"/>
  <c r="F392" i="5"/>
  <c r="F385" i="4" l="1"/>
  <c r="H385" i="4" s="1"/>
  <c r="D386" i="4" s="1"/>
  <c r="O384" i="2"/>
  <c r="H388" i="5"/>
  <c r="E387" i="6"/>
  <c r="C387" i="6"/>
  <c r="B387" i="6"/>
  <c r="A388" i="6"/>
  <c r="G387" i="6"/>
  <c r="F386" i="6"/>
  <c r="H386" i="6" s="1"/>
  <c r="D387" i="6" s="1"/>
  <c r="B386" i="4"/>
  <c r="C386" i="4"/>
  <c r="E386" i="4"/>
  <c r="G386" i="4"/>
  <c r="A387" i="4"/>
  <c r="C393" i="5"/>
  <c r="A394" i="5"/>
  <c r="F393" i="5"/>
  <c r="D393" i="5"/>
  <c r="B393" i="5"/>
  <c r="F386" i="4" l="1"/>
  <c r="H386" i="4" s="1"/>
  <c r="D387" i="4" s="1"/>
  <c r="O385" i="2"/>
  <c r="H389" i="5"/>
  <c r="E388" i="6"/>
  <c r="G388" i="6"/>
  <c r="A389" i="6"/>
  <c r="C388" i="6"/>
  <c r="B388" i="6"/>
  <c r="F387" i="6"/>
  <c r="H387" i="6" s="1"/>
  <c r="D388" i="6" s="1"/>
  <c r="C387" i="4"/>
  <c r="B387" i="4"/>
  <c r="G387" i="4"/>
  <c r="E387" i="4"/>
  <c r="A388" i="4"/>
  <c r="C394" i="5"/>
  <c r="F394" i="5"/>
  <c r="D394" i="5"/>
  <c r="B394" i="5"/>
  <c r="A395" i="5"/>
  <c r="F387" i="4" l="1"/>
  <c r="H387" i="4" s="1"/>
  <c r="D388" i="4" s="1"/>
  <c r="O386" i="2"/>
  <c r="H390" i="5"/>
  <c r="E389" i="6"/>
  <c r="A390" i="6"/>
  <c r="G389" i="6"/>
  <c r="C389" i="6"/>
  <c r="B389" i="6"/>
  <c r="F388" i="6"/>
  <c r="H388" i="6" s="1"/>
  <c r="D389" i="6" s="1"/>
  <c r="E388" i="4"/>
  <c r="G388" i="4"/>
  <c r="A389" i="4"/>
  <c r="C388" i="4"/>
  <c r="B388" i="4"/>
  <c r="C395" i="5"/>
  <c r="B395" i="5"/>
  <c r="F395" i="5"/>
  <c r="A396" i="5"/>
  <c r="D395" i="5"/>
  <c r="F388" i="4" l="1"/>
  <c r="H388" i="4" s="1"/>
  <c r="O387" i="2"/>
  <c r="H391" i="5"/>
  <c r="E390" i="6"/>
  <c r="C390" i="6"/>
  <c r="B390" i="6"/>
  <c r="A391" i="6"/>
  <c r="G390" i="6"/>
  <c r="F389" i="6"/>
  <c r="H389" i="6" s="1"/>
  <c r="D390" i="6" s="1"/>
  <c r="D389" i="4"/>
  <c r="C389" i="4"/>
  <c r="E389" i="4"/>
  <c r="B389" i="4"/>
  <c r="A390" i="4"/>
  <c r="G389" i="4"/>
  <c r="C396" i="5"/>
  <c r="A397" i="5"/>
  <c r="F396" i="5"/>
  <c r="D396" i="5"/>
  <c r="B396" i="5"/>
  <c r="F389" i="4" l="1"/>
  <c r="O388" i="2"/>
  <c r="H392" i="5"/>
  <c r="E391" i="6"/>
  <c r="A392" i="6"/>
  <c r="G391" i="6"/>
  <c r="B391" i="6"/>
  <c r="C391" i="6"/>
  <c r="F390" i="6"/>
  <c r="H390" i="6" s="1"/>
  <c r="D391" i="6" s="1"/>
  <c r="G390" i="4"/>
  <c r="C390" i="4"/>
  <c r="B390" i="4"/>
  <c r="A391" i="4"/>
  <c r="E390" i="4"/>
  <c r="H389" i="4"/>
  <c r="D390" i="4" s="1"/>
  <c r="C397" i="5"/>
  <c r="F397" i="5"/>
  <c r="D397" i="5"/>
  <c r="B397" i="5"/>
  <c r="A398" i="5"/>
  <c r="O389" i="2" l="1"/>
  <c r="H393" i="5"/>
  <c r="F391" i="6"/>
  <c r="H391" i="6" s="1"/>
  <c r="D392" i="6" s="1"/>
  <c r="F390" i="4"/>
  <c r="H390" i="4" s="1"/>
  <c r="D391" i="4" s="1"/>
  <c r="E392" i="6"/>
  <c r="A393" i="6"/>
  <c r="C392" i="6"/>
  <c r="B392" i="6"/>
  <c r="G392" i="6"/>
  <c r="A392" i="4"/>
  <c r="E391" i="4"/>
  <c r="B391" i="4"/>
  <c r="G391" i="4"/>
  <c r="C391" i="4"/>
  <c r="C398" i="5"/>
  <c r="F398" i="5"/>
  <c r="D398" i="5"/>
  <c r="A399" i="5"/>
  <c r="B398" i="5"/>
  <c r="F391" i="4" l="1"/>
  <c r="H391" i="4" s="1"/>
  <c r="D392" i="4" s="1"/>
  <c r="F392" i="6"/>
  <c r="H392" i="6" s="1"/>
  <c r="D393" i="6" s="1"/>
  <c r="O390" i="2"/>
  <c r="H394" i="5"/>
  <c r="E393" i="6"/>
  <c r="C393" i="6"/>
  <c r="B393" i="6"/>
  <c r="A394" i="6"/>
  <c r="G393" i="6"/>
  <c r="G392" i="4"/>
  <c r="E392" i="4"/>
  <c r="A393" i="4"/>
  <c r="B392" i="4"/>
  <c r="C392" i="4"/>
  <c r="C399" i="5"/>
  <c r="D399" i="5"/>
  <c r="B399" i="5"/>
  <c r="A400" i="5"/>
  <c r="F399" i="5"/>
  <c r="F392" i="4" l="1"/>
  <c r="H392" i="4" s="1"/>
  <c r="F393" i="6"/>
  <c r="H393" i="6" s="1"/>
  <c r="D394" i="6" s="1"/>
  <c r="O391" i="2"/>
  <c r="H395" i="5"/>
  <c r="E394" i="6"/>
  <c r="C394" i="6"/>
  <c r="G394" i="6"/>
  <c r="B394" i="6"/>
  <c r="A395" i="6"/>
  <c r="B393" i="4"/>
  <c r="D393" i="4"/>
  <c r="G393" i="4"/>
  <c r="E393" i="4"/>
  <c r="C393" i="4"/>
  <c r="A394" i="4"/>
  <c r="C400" i="5"/>
  <c r="F400" i="5"/>
  <c r="A401" i="5"/>
  <c r="D400" i="5"/>
  <c r="B400" i="5"/>
  <c r="F393" i="4" l="1"/>
  <c r="H393" i="4" s="1"/>
  <c r="F394" i="6"/>
  <c r="H394" i="6" s="1"/>
  <c r="D395" i="6" s="1"/>
  <c r="O392" i="2"/>
  <c r="H396" i="5"/>
  <c r="E395" i="6"/>
  <c r="G395" i="6"/>
  <c r="A396" i="6"/>
  <c r="C395" i="6"/>
  <c r="B395" i="6"/>
  <c r="B394" i="4"/>
  <c r="C394" i="4"/>
  <c r="E394" i="4"/>
  <c r="G394" i="4"/>
  <c r="A395" i="4"/>
  <c r="D394" i="4"/>
  <c r="C401" i="5"/>
  <c r="A402" i="5"/>
  <c r="F401" i="5"/>
  <c r="D401" i="5"/>
  <c r="B401" i="5"/>
  <c r="F394" i="4" l="1"/>
  <c r="O393" i="2"/>
  <c r="H397" i="5"/>
  <c r="F395" i="6"/>
  <c r="H395" i="6" s="1"/>
  <c r="D396" i="6" s="1"/>
  <c r="H394" i="4"/>
  <c r="D395" i="4" s="1"/>
  <c r="E396" i="6"/>
  <c r="G396" i="6"/>
  <c r="C396" i="6"/>
  <c r="B396" i="6"/>
  <c r="A397" i="6"/>
  <c r="A396" i="4"/>
  <c r="E395" i="4"/>
  <c r="G395" i="4"/>
  <c r="C395" i="4"/>
  <c r="B395" i="4"/>
  <c r="C402" i="5"/>
  <c r="F402" i="5"/>
  <c r="D402" i="5"/>
  <c r="A403" i="5"/>
  <c r="B402" i="5"/>
  <c r="F395" i="4" l="1"/>
  <c r="H395" i="4" s="1"/>
  <c r="O394" i="2"/>
  <c r="H398" i="5"/>
  <c r="F396" i="6"/>
  <c r="H396" i="6" s="1"/>
  <c r="D397" i="6" s="1"/>
  <c r="E397" i="6"/>
  <c r="A398" i="6"/>
  <c r="G397" i="6"/>
  <c r="C397" i="6"/>
  <c r="B397" i="6"/>
  <c r="E396" i="4"/>
  <c r="B396" i="4"/>
  <c r="D396" i="4"/>
  <c r="G396" i="4"/>
  <c r="C396" i="4"/>
  <c r="A397" i="4"/>
  <c r="C403" i="5"/>
  <c r="F403" i="5"/>
  <c r="A404" i="5"/>
  <c r="B403" i="5"/>
  <c r="D403" i="5"/>
  <c r="F396" i="4" l="1"/>
  <c r="O395" i="2"/>
  <c r="H399" i="5"/>
  <c r="F397" i="6"/>
  <c r="H397" i="6" s="1"/>
  <c r="D398" i="6" s="1"/>
  <c r="H396" i="4"/>
  <c r="E398" i="6"/>
  <c r="C398" i="6"/>
  <c r="B398" i="6"/>
  <c r="G398" i="6"/>
  <c r="A399" i="6"/>
  <c r="B397" i="4"/>
  <c r="C397" i="4"/>
  <c r="E397" i="4"/>
  <c r="G397" i="4"/>
  <c r="D397" i="4"/>
  <c r="A398" i="4"/>
  <c r="C404" i="5"/>
  <c r="D404" i="5"/>
  <c r="B404" i="5"/>
  <c r="A405" i="5"/>
  <c r="F404" i="5"/>
  <c r="F397" i="4" l="1"/>
  <c r="H397" i="4" s="1"/>
  <c r="O396" i="2"/>
  <c r="H400" i="5"/>
  <c r="E399" i="6"/>
  <c r="G399" i="6"/>
  <c r="C399" i="6"/>
  <c r="A400" i="6"/>
  <c r="B399" i="6"/>
  <c r="F398" i="6"/>
  <c r="H398" i="6" s="1"/>
  <c r="D399" i="6" s="1"/>
  <c r="D398" i="4"/>
  <c r="A399" i="4"/>
  <c r="B398" i="4"/>
  <c r="G398" i="4"/>
  <c r="C398" i="4"/>
  <c r="E398" i="4"/>
  <c r="C405" i="5"/>
  <c r="A406" i="5"/>
  <c r="F405" i="5"/>
  <c r="D405" i="5"/>
  <c r="B405" i="5"/>
  <c r="F398" i="4" l="1"/>
  <c r="H398" i="4" s="1"/>
  <c r="O397" i="2"/>
  <c r="H401" i="5"/>
  <c r="F399" i="6"/>
  <c r="H399" i="6" s="1"/>
  <c r="D400" i="6" s="1"/>
  <c r="E400" i="6"/>
  <c r="A401" i="6"/>
  <c r="G400" i="6"/>
  <c r="C400" i="6"/>
  <c r="B400" i="6"/>
  <c r="D399" i="4"/>
  <c r="E399" i="4"/>
  <c r="B399" i="4"/>
  <c r="A400" i="4"/>
  <c r="C399" i="4"/>
  <c r="G399" i="4"/>
  <c r="C406" i="5"/>
  <c r="F406" i="5"/>
  <c r="A407" i="5"/>
  <c r="D406" i="5"/>
  <c r="B406" i="5"/>
  <c r="F399" i="4" l="1"/>
  <c r="H399" i="4"/>
  <c r="D400" i="4" s="1"/>
  <c r="O398" i="2"/>
  <c r="H402" i="5"/>
  <c r="F400" i="6"/>
  <c r="H400" i="6" s="1"/>
  <c r="D401" i="6" s="1"/>
  <c r="E401" i="6"/>
  <c r="G401" i="6"/>
  <c r="A402" i="6"/>
  <c r="C401" i="6"/>
  <c r="B401" i="6"/>
  <c r="C400" i="4"/>
  <c r="G400" i="4"/>
  <c r="B400" i="4"/>
  <c r="E400" i="4"/>
  <c r="A401" i="4"/>
  <c r="C407" i="5"/>
  <c r="F407" i="5"/>
  <c r="D407" i="5"/>
  <c r="B407" i="5"/>
  <c r="A408" i="5"/>
  <c r="F400" i="4" l="1"/>
  <c r="H400" i="4" s="1"/>
  <c r="O399" i="2"/>
  <c r="H403" i="5"/>
  <c r="F401" i="6"/>
  <c r="H401" i="6" s="1"/>
  <c r="D402" i="6" s="1"/>
  <c r="E402" i="6"/>
  <c r="A403" i="6"/>
  <c r="C402" i="6"/>
  <c r="B402" i="6"/>
  <c r="G402" i="6"/>
  <c r="G401" i="4"/>
  <c r="A402" i="4"/>
  <c r="E401" i="4"/>
  <c r="D401" i="4"/>
  <c r="C401" i="4"/>
  <c r="B401" i="4"/>
  <c r="C408" i="5"/>
  <c r="A409" i="5"/>
  <c r="F408" i="5"/>
  <c r="D408" i="5"/>
  <c r="B408" i="5"/>
  <c r="O400" i="2" l="1"/>
  <c r="H404" i="5"/>
  <c r="F402" i="6"/>
  <c r="H402" i="6" s="1"/>
  <c r="D403" i="6" s="1"/>
  <c r="F401" i="4"/>
  <c r="H401" i="4" s="1"/>
  <c r="D402" i="4" s="1"/>
  <c r="E403" i="6"/>
  <c r="A404" i="6"/>
  <c r="G403" i="6"/>
  <c r="B403" i="6"/>
  <c r="C403" i="6"/>
  <c r="C402" i="4"/>
  <c r="B402" i="4"/>
  <c r="A403" i="4"/>
  <c r="E402" i="4"/>
  <c r="G402" i="4"/>
  <c r="C409" i="5"/>
  <c r="F409" i="5"/>
  <c r="A410" i="5"/>
  <c r="D409" i="5"/>
  <c r="B409" i="5"/>
  <c r="F402" i="4" l="1"/>
  <c r="H402" i="4" s="1"/>
  <c r="O401" i="2"/>
  <c r="H405" i="5"/>
  <c r="F403" i="6"/>
  <c r="H403" i="6" s="1"/>
  <c r="D404" i="6" s="1"/>
  <c r="E404" i="6"/>
  <c r="A405" i="6"/>
  <c r="G404" i="6"/>
  <c r="C404" i="6"/>
  <c r="B404" i="6"/>
  <c r="C403" i="4"/>
  <c r="B403" i="4"/>
  <c r="G403" i="4"/>
  <c r="E403" i="4"/>
  <c r="D403" i="4"/>
  <c r="A404" i="4"/>
  <c r="C410" i="5"/>
  <c r="F410" i="5"/>
  <c r="D410" i="5"/>
  <c r="B410" i="5"/>
  <c r="A411" i="5"/>
  <c r="F403" i="4" l="1"/>
  <c r="H403" i="4" s="1"/>
  <c r="D404" i="4" s="1"/>
  <c r="O402" i="2"/>
  <c r="H406" i="5"/>
  <c r="F404" i="6"/>
  <c r="H404" i="6" s="1"/>
  <c r="D405" i="6" s="1"/>
  <c r="E405" i="6"/>
  <c r="A406" i="6"/>
  <c r="G405" i="6"/>
  <c r="C405" i="6"/>
  <c r="B405" i="6"/>
  <c r="B404" i="4"/>
  <c r="E404" i="4"/>
  <c r="A405" i="4"/>
  <c r="C404" i="4"/>
  <c r="G404" i="4"/>
  <c r="C411" i="5"/>
  <c r="F411" i="5"/>
  <c r="D411" i="5"/>
  <c r="B411" i="5"/>
  <c r="A412" i="5"/>
  <c r="F404" i="4" l="1"/>
  <c r="H404" i="4"/>
  <c r="D405" i="4" s="1"/>
  <c r="O403" i="2"/>
  <c r="H407" i="5"/>
  <c r="F405" i="6"/>
  <c r="H405" i="6" s="1"/>
  <c r="D406" i="6" s="1"/>
  <c r="E406" i="6"/>
  <c r="B406" i="6"/>
  <c r="C406" i="6"/>
  <c r="A407" i="6"/>
  <c r="G406" i="6"/>
  <c r="G405" i="4"/>
  <c r="B405" i="4"/>
  <c r="E405" i="4"/>
  <c r="A406" i="4"/>
  <c r="C405" i="4"/>
  <c r="C412" i="5"/>
  <c r="F412" i="5"/>
  <c r="A413" i="5"/>
  <c r="D412" i="5"/>
  <c r="B412" i="5"/>
  <c r="F405" i="4" l="1"/>
  <c r="H405" i="4" s="1"/>
  <c r="O404" i="2"/>
  <c r="H408" i="5"/>
  <c r="F406" i="6"/>
  <c r="H406" i="6" s="1"/>
  <c r="D407" i="6" s="1"/>
  <c r="E407" i="6"/>
  <c r="C407" i="6"/>
  <c r="B407" i="6"/>
  <c r="G407" i="6"/>
  <c r="A408" i="6"/>
  <c r="E406" i="4"/>
  <c r="C406" i="4"/>
  <c r="G406" i="4"/>
  <c r="D406" i="4"/>
  <c r="B406" i="4"/>
  <c r="A407" i="4"/>
  <c r="C413" i="5"/>
  <c r="A414" i="5"/>
  <c r="F413" i="5"/>
  <c r="D413" i="5"/>
  <c r="B413" i="5"/>
  <c r="F406" i="4" l="1"/>
  <c r="H406" i="4" s="1"/>
  <c r="D407" i="4" s="1"/>
  <c r="O405" i="2"/>
  <c r="H409" i="5"/>
  <c r="F407" i="6"/>
  <c r="H407" i="6" s="1"/>
  <c r="D408" i="6" s="1"/>
  <c r="E408" i="6"/>
  <c r="A409" i="6"/>
  <c r="G408" i="6"/>
  <c r="C408" i="6"/>
  <c r="B408" i="6"/>
  <c r="A408" i="4"/>
  <c r="G407" i="4"/>
  <c r="E407" i="4"/>
  <c r="C407" i="4"/>
  <c r="B407" i="4"/>
  <c r="C414" i="5"/>
  <c r="A415" i="5"/>
  <c r="F414" i="5"/>
  <c r="B414" i="5"/>
  <c r="D414" i="5"/>
  <c r="F407" i="4" l="1"/>
  <c r="H407" i="4" s="1"/>
  <c r="D408" i="4" s="1"/>
  <c r="F408" i="6"/>
  <c r="H408" i="6" s="1"/>
  <c r="D409" i="6" s="1"/>
  <c r="O406" i="2"/>
  <c r="H410" i="5"/>
  <c r="E409" i="6"/>
  <c r="B409" i="6"/>
  <c r="A410" i="6"/>
  <c r="C409" i="6"/>
  <c r="G409" i="6"/>
  <c r="B408" i="4"/>
  <c r="A409" i="4"/>
  <c r="G408" i="4"/>
  <c r="C408" i="4"/>
  <c r="E408" i="4"/>
  <c r="C415" i="5"/>
  <c r="F415" i="5"/>
  <c r="D415" i="5"/>
  <c r="B415" i="5"/>
  <c r="A416" i="5"/>
  <c r="F408" i="4" l="1"/>
  <c r="H408" i="4" s="1"/>
  <c r="D409" i="4" s="1"/>
  <c r="F409" i="6"/>
  <c r="H409" i="6" s="1"/>
  <c r="D410" i="6" s="1"/>
  <c r="O407" i="2"/>
  <c r="H411" i="5"/>
  <c r="E410" i="6"/>
  <c r="C410" i="6"/>
  <c r="B410" i="6"/>
  <c r="A411" i="6"/>
  <c r="G410" i="6"/>
  <c r="G409" i="4"/>
  <c r="B409" i="4"/>
  <c r="A410" i="4"/>
  <c r="E409" i="4"/>
  <c r="C409" i="4"/>
  <c r="C416" i="5"/>
  <c r="A417" i="5"/>
  <c r="D416" i="5"/>
  <c r="B416" i="5"/>
  <c r="F416" i="5"/>
  <c r="F409" i="4" l="1"/>
  <c r="F410" i="6"/>
  <c r="H410" i="6" s="1"/>
  <c r="D411" i="6" s="1"/>
  <c r="O408" i="2"/>
  <c r="H412" i="5"/>
  <c r="E411" i="6"/>
  <c r="A412" i="6"/>
  <c r="G411" i="6"/>
  <c r="B411" i="6"/>
  <c r="C411" i="6"/>
  <c r="H409" i="4"/>
  <c r="D410" i="4" s="1"/>
  <c r="A411" i="4"/>
  <c r="C410" i="4"/>
  <c r="B410" i="4"/>
  <c r="E410" i="4"/>
  <c r="G410" i="4"/>
  <c r="C417" i="5"/>
  <c r="D417" i="5"/>
  <c r="B417" i="5"/>
  <c r="A418" i="5"/>
  <c r="F417" i="5"/>
  <c r="F411" i="6" l="1"/>
  <c r="H411" i="6" s="1"/>
  <c r="D412" i="6" s="1"/>
  <c r="O409" i="2"/>
  <c r="H413" i="5"/>
  <c r="F410" i="4"/>
  <c r="H410" i="4" s="1"/>
  <c r="D411" i="4" s="1"/>
  <c r="E412" i="6"/>
  <c r="B412" i="6"/>
  <c r="A413" i="6"/>
  <c r="G412" i="6"/>
  <c r="C412" i="6"/>
  <c r="G411" i="4"/>
  <c r="A412" i="4"/>
  <c r="E411" i="4"/>
  <c r="B411" i="4"/>
  <c r="C411" i="4"/>
  <c r="C418" i="5"/>
  <c r="F418" i="5"/>
  <c r="A419" i="5"/>
  <c r="B418" i="5"/>
  <c r="D418" i="5"/>
  <c r="F412" i="6" l="1"/>
  <c r="H412" i="6" s="1"/>
  <c r="F411" i="4"/>
  <c r="H411" i="4" s="1"/>
  <c r="D412" i="4" s="1"/>
  <c r="O410" i="2"/>
  <c r="H414" i="5"/>
  <c r="E413" i="6"/>
  <c r="A414" i="6"/>
  <c r="G413" i="6"/>
  <c r="D413" i="6"/>
  <c r="C413" i="6"/>
  <c r="B413" i="6"/>
  <c r="C412" i="4"/>
  <c r="G412" i="4"/>
  <c r="E412" i="4"/>
  <c r="B412" i="4"/>
  <c r="A413" i="4"/>
  <c r="C419" i="5"/>
  <c r="A420" i="5"/>
  <c r="F419" i="5"/>
  <c r="D419" i="5"/>
  <c r="B419" i="5"/>
  <c r="F413" i="6" l="1"/>
  <c r="H413" i="6" s="1"/>
  <c r="F412" i="4"/>
  <c r="H412" i="4" s="1"/>
  <c r="D413" i="4" s="1"/>
  <c r="O411" i="2"/>
  <c r="H415" i="5"/>
  <c r="E414" i="6"/>
  <c r="A415" i="6"/>
  <c r="G414" i="6"/>
  <c r="C414" i="6"/>
  <c r="B414" i="6"/>
  <c r="D414" i="6"/>
  <c r="B413" i="4"/>
  <c r="G413" i="4"/>
  <c r="C413" i="4"/>
  <c r="A414" i="4"/>
  <c r="E413" i="4"/>
  <c r="C420" i="5"/>
  <c r="F420" i="5"/>
  <c r="D420" i="5"/>
  <c r="B420" i="5"/>
  <c r="A421" i="5"/>
  <c r="F414" i="6" l="1"/>
  <c r="O412" i="2"/>
  <c r="H416" i="5"/>
  <c r="F413" i="4"/>
  <c r="H413" i="4" s="1"/>
  <c r="D414" i="4" s="1"/>
  <c r="H414" i="6"/>
  <c r="D415" i="6" s="1"/>
  <c r="E415" i="6"/>
  <c r="B415" i="6"/>
  <c r="G415" i="6"/>
  <c r="C415" i="6"/>
  <c r="A416" i="6"/>
  <c r="E414" i="4"/>
  <c r="C414" i="4"/>
  <c r="G414" i="4"/>
  <c r="A415" i="4"/>
  <c r="B414" i="4"/>
  <c r="C421" i="5"/>
  <c r="F421" i="5"/>
  <c r="D421" i="5"/>
  <c r="B421" i="5"/>
  <c r="A422" i="5"/>
  <c r="F415" i="6" l="1"/>
  <c r="H415" i="6" s="1"/>
  <c r="F414" i="4"/>
  <c r="H414" i="4" s="1"/>
  <c r="O413" i="2"/>
  <c r="H417" i="5"/>
  <c r="E416" i="6"/>
  <c r="G416" i="6"/>
  <c r="B416" i="6"/>
  <c r="A417" i="6"/>
  <c r="D416" i="6"/>
  <c r="C416" i="6"/>
  <c r="B415" i="4"/>
  <c r="C415" i="4"/>
  <c r="A416" i="4"/>
  <c r="D415" i="4"/>
  <c r="E415" i="4"/>
  <c r="G415" i="4"/>
  <c r="C422" i="5"/>
  <c r="D422" i="5"/>
  <c r="B422" i="5"/>
  <c r="A423" i="5"/>
  <c r="F422" i="5"/>
  <c r="O414" i="2" l="1"/>
  <c r="H418" i="5"/>
  <c r="F415" i="4"/>
  <c r="H415" i="4" s="1"/>
  <c r="D416" i="4" s="1"/>
  <c r="F416" i="6"/>
  <c r="H416" i="6" s="1"/>
  <c r="D417" i="6" s="1"/>
  <c r="E417" i="6"/>
  <c r="A418" i="6"/>
  <c r="B417" i="6"/>
  <c r="G417" i="6"/>
  <c r="C417" i="6"/>
  <c r="B416" i="4"/>
  <c r="A417" i="4"/>
  <c r="C416" i="4"/>
  <c r="G416" i="4"/>
  <c r="E416" i="4"/>
  <c r="C423" i="5"/>
  <c r="F423" i="5"/>
  <c r="D423" i="5"/>
  <c r="B423" i="5"/>
  <c r="A424" i="5"/>
  <c r="F416" i="4" l="1"/>
  <c r="H416" i="4" s="1"/>
  <c r="D417" i="4" s="1"/>
  <c r="O415" i="2"/>
  <c r="H419" i="5"/>
  <c r="F417" i="6"/>
  <c r="H417" i="6" s="1"/>
  <c r="D418" i="6" s="1"/>
  <c r="E418" i="6"/>
  <c r="C418" i="6"/>
  <c r="B418" i="6"/>
  <c r="G418" i="6"/>
  <c r="A419" i="6"/>
  <c r="B417" i="4"/>
  <c r="E417" i="4"/>
  <c r="A418" i="4"/>
  <c r="G417" i="4"/>
  <c r="C417" i="4"/>
  <c r="C424" i="5"/>
  <c r="F424" i="5"/>
  <c r="D424" i="5"/>
  <c r="B424" i="5"/>
  <c r="A425" i="5"/>
  <c r="F417" i="4" l="1"/>
  <c r="H417" i="4" s="1"/>
  <c r="D418" i="4" s="1"/>
  <c r="O416" i="2"/>
  <c r="H420" i="5"/>
  <c r="F418" i="6"/>
  <c r="H418" i="6" s="1"/>
  <c r="D419" i="6" s="1"/>
  <c r="E419" i="6"/>
  <c r="A420" i="6"/>
  <c r="G419" i="6"/>
  <c r="C419" i="6"/>
  <c r="B419" i="6"/>
  <c r="E418" i="4"/>
  <c r="G418" i="4"/>
  <c r="B418" i="4"/>
  <c r="A419" i="4"/>
  <c r="C418" i="4"/>
  <c r="C425" i="5"/>
  <c r="D425" i="5"/>
  <c r="B425" i="5"/>
  <c r="F425" i="5"/>
  <c r="A426" i="5"/>
  <c r="F418" i="4" l="1"/>
  <c r="H418" i="4" s="1"/>
  <c r="D419" i="4" s="1"/>
  <c r="O417" i="2"/>
  <c r="H421" i="5"/>
  <c r="F419" i="6"/>
  <c r="H419" i="6" s="1"/>
  <c r="D420" i="6" s="1"/>
  <c r="E420" i="6"/>
  <c r="A421" i="6"/>
  <c r="C420" i="6"/>
  <c r="B420" i="6"/>
  <c r="G420" i="6"/>
  <c r="G419" i="4"/>
  <c r="C419" i="4"/>
  <c r="E419" i="4"/>
  <c r="B419" i="4"/>
  <c r="A420" i="4"/>
  <c r="C426" i="5"/>
  <c r="A427" i="5"/>
  <c r="F426" i="5"/>
  <c r="D426" i="5"/>
  <c r="B426" i="5"/>
  <c r="F419" i="4" l="1"/>
  <c r="H419" i="4" s="1"/>
  <c r="O418" i="2"/>
  <c r="H422" i="5"/>
  <c r="F420" i="6"/>
  <c r="H420" i="6" s="1"/>
  <c r="D421" i="6" s="1"/>
  <c r="E421" i="6"/>
  <c r="G421" i="6"/>
  <c r="C421" i="6"/>
  <c r="B421" i="6"/>
  <c r="A422" i="6"/>
  <c r="A421" i="4"/>
  <c r="G420" i="4"/>
  <c r="B420" i="4"/>
  <c r="C420" i="4"/>
  <c r="E420" i="4"/>
  <c r="D420" i="4"/>
  <c r="C427" i="5"/>
  <c r="F427" i="5"/>
  <c r="D427" i="5"/>
  <c r="B427" i="5"/>
  <c r="A428" i="5"/>
  <c r="F420" i="4" l="1"/>
  <c r="H420" i="4" s="1"/>
  <c r="O419" i="2"/>
  <c r="H423" i="5"/>
  <c r="F421" i="6"/>
  <c r="H421" i="6" s="1"/>
  <c r="D422" i="6" s="1"/>
  <c r="E422" i="6"/>
  <c r="C422" i="6"/>
  <c r="G422" i="6"/>
  <c r="B422" i="6"/>
  <c r="A423" i="6"/>
  <c r="E421" i="4"/>
  <c r="G421" i="4"/>
  <c r="C421" i="4"/>
  <c r="D421" i="4"/>
  <c r="A422" i="4"/>
  <c r="B421" i="4"/>
  <c r="C428" i="5"/>
  <c r="F428" i="5"/>
  <c r="D428" i="5"/>
  <c r="B428" i="5"/>
  <c r="A429" i="5"/>
  <c r="F421" i="4" l="1"/>
  <c r="H421" i="4" s="1"/>
  <c r="D422" i="4" s="1"/>
  <c r="F422" i="6"/>
  <c r="H422" i="6" s="1"/>
  <c r="D423" i="6" s="1"/>
  <c r="O420" i="2"/>
  <c r="H424" i="5"/>
  <c r="E423" i="6"/>
  <c r="G423" i="6"/>
  <c r="A424" i="6"/>
  <c r="C423" i="6"/>
  <c r="B423" i="6"/>
  <c r="E422" i="4"/>
  <c r="A423" i="4"/>
  <c r="G422" i="4"/>
  <c r="B422" i="4"/>
  <c r="C422" i="4"/>
  <c r="C429" i="5"/>
  <c r="A430" i="5"/>
  <c r="F429" i="5"/>
  <c r="D429" i="5"/>
  <c r="B429" i="5"/>
  <c r="F422" i="4" l="1"/>
  <c r="H422" i="4" s="1"/>
  <c r="F423" i="6"/>
  <c r="H423" i="6" s="1"/>
  <c r="D424" i="6" s="1"/>
  <c r="O421" i="2"/>
  <c r="H425" i="5"/>
  <c r="E424" i="6"/>
  <c r="G424" i="6"/>
  <c r="C424" i="6"/>
  <c r="A425" i="6"/>
  <c r="B424" i="6"/>
  <c r="C423" i="4"/>
  <c r="G423" i="4"/>
  <c r="A424" i="4"/>
  <c r="B423" i="4"/>
  <c r="D423" i="4"/>
  <c r="E423" i="4"/>
  <c r="C430" i="5"/>
  <c r="F430" i="5"/>
  <c r="D430" i="5"/>
  <c r="B430" i="5"/>
  <c r="A431" i="5"/>
  <c r="F423" i="4" l="1"/>
  <c r="H423" i="4" s="1"/>
  <c r="D424" i="4" s="1"/>
  <c r="O422" i="2"/>
  <c r="H426" i="5"/>
  <c r="E425" i="6"/>
  <c r="G425" i="6"/>
  <c r="C425" i="6"/>
  <c r="B425" i="6"/>
  <c r="A426" i="6"/>
  <c r="F424" i="6"/>
  <c r="H424" i="6" s="1"/>
  <c r="D425" i="6" s="1"/>
  <c r="A425" i="4"/>
  <c r="C424" i="4"/>
  <c r="G424" i="4"/>
  <c r="B424" i="4"/>
  <c r="E424" i="4"/>
  <c r="C431" i="5"/>
  <c r="A432" i="5"/>
  <c r="F431" i="5"/>
  <c r="D431" i="5"/>
  <c r="B431" i="5"/>
  <c r="F424" i="4" l="1"/>
  <c r="H424" i="4" s="1"/>
  <c r="D425" i="4" s="1"/>
  <c r="O423" i="2"/>
  <c r="H427" i="5"/>
  <c r="F425" i="6"/>
  <c r="H425" i="6" s="1"/>
  <c r="D426" i="6" s="1"/>
  <c r="E426" i="6"/>
  <c r="G426" i="6"/>
  <c r="C426" i="6"/>
  <c r="A427" i="6"/>
  <c r="B426" i="6"/>
  <c r="C425" i="4"/>
  <c r="G425" i="4"/>
  <c r="B425" i="4"/>
  <c r="A426" i="4"/>
  <c r="E425" i="4"/>
  <c r="C432" i="5"/>
  <c r="A433" i="5"/>
  <c r="F432" i="5"/>
  <c r="D432" i="5"/>
  <c r="B432" i="5"/>
  <c r="F425" i="4" l="1"/>
  <c r="H425" i="4" s="1"/>
  <c r="D426" i="4" s="1"/>
  <c r="O424" i="2"/>
  <c r="H428" i="5"/>
  <c r="F426" i="6"/>
  <c r="H426" i="6" s="1"/>
  <c r="D427" i="6" s="1"/>
  <c r="E427" i="6"/>
  <c r="A428" i="6"/>
  <c r="G427" i="6"/>
  <c r="C427" i="6"/>
  <c r="B427" i="6"/>
  <c r="B426" i="4"/>
  <c r="C426" i="4"/>
  <c r="G426" i="4"/>
  <c r="A427" i="4"/>
  <c r="E426" i="4"/>
  <c r="C433" i="5"/>
  <c r="F433" i="5"/>
  <c r="D433" i="5"/>
  <c r="B433" i="5"/>
  <c r="A434" i="5"/>
  <c r="F426" i="4" l="1"/>
  <c r="H426" i="4" s="1"/>
  <c r="D427" i="4" s="1"/>
  <c r="O425" i="2"/>
  <c r="H429" i="5"/>
  <c r="F427" i="6"/>
  <c r="H427" i="6" s="1"/>
  <c r="D428" i="6" s="1"/>
  <c r="E428" i="6"/>
  <c r="A429" i="6"/>
  <c r="G428" i="6"/>
  <c r="C428" i="6"/>
  <c r="B428" i="6"/>
  <c r="E427" i="4"/>
  <c r="C427" i="4"/>
  <c r="B427" i="4"/>
  <c r="G427" i="4"/>
  <c r="A428" i="4"/>
  <c r="C434" i="5"/>
  <c r="F434" i="5"/>
  <c r="D434" i="5"/>
  <c r="B434" i="5"/>
  <c r="A435" i="5"/>
  <c r="F427" i="4" l="1"/>
  <c r="O426" i="2"/>
  <c r="H430" i="5"/>
  <c r="F428" i="6"/>
  <c r="H428" i="6" s="1"/>
  <c r="D429" i="6" s="1"/>
  <c r="E429" i="6"/>
  <c r="A430" i="6"/>
  <c r="G429" i="6"/>
  <c r="B429" i="6"/>
  <c r="C429" i="6"/>
  <c r="H427" i="4"/>
  <c r="D428" i="4" s="1"/>
  <c r="B428" i="4"/>
  <c r="A429" i="4"/>
  <c r="E428" i="4"/>
  <c r="C428" i="4"/>
  <c r="G428" i="4"/>
  <c r="C435" i="5"/>
  <c r="A436" i="5"/>
  <c r="F435" i="5"/>
  <c r="B435" i="5"/>
  <c r="D435" i="5"/>
  <c r="F429" i="6" l="1"/>
  <c r="H429" i="6" s="1"/>
  <c r="D430" i="6" s="1"/>
  <c r="F428" i="4"/>
  <c r="H428" i="4" s="1"/>
  <c r="D429" i="4" s="1"/>
  <c r="O427" i="2"/>
  <c r="H431" i="5"/>
  <c r="E430" i="6"/>
  <c r="A431" i="6"/>
  <c r="G430" i="6"/>
  <c r="B430" i="6"/>
  <c r="C430" i="6"/>
  <c r="C429" i="4"/>
  <c r="A430" i="4"/>
  <c r="B429" i="4"/>
  <c r="E429" i="4"/>
  <c r="G429" i="4"/>
  <c r="C436" i="5"/>
  <c r="F436" i="5"/>
  <c r="A437" i="5"/>
  <c r="D436" i="5"/>
  <c r="B436" i="5"/>
  <c r="F429" i="4" l="1"/>
  <c r="O428" i="2"/>
  <c r="H432" i="5"/>
  <c r="H429" i="4"/>
  <c r="D430" i="4" s="1"/>
  <c r="F430" i="6"/>
  <c r="H430" i="6" s="1"/>
  <c r="D431" i="6" s="1"/>
  <c r="E431" i="6"/>
  <c r="B431" i="6"/>
  <c r="C431" i="6"/>
  <c r="G431" i="6"/>
  <c r="A432" i="6"/>
  <c r="A431" i="4"/>
  <c r="G430" i="4"/>
  <c r="B430" i="4"/>
  <c r="C430" i="4"/>
  <c r="E430" i="4"/>
  <c r="C437" i="5"/>
  <c r="F437" i="5"/>
  <c r="D437" i="5"/>
  <c r="B437" i="5"/>
  <c r="A438" i="5"/>
  <c r="O429" i="2" l="1"/>
  <c r="H433" i="5"/>
  <c r="F431" i="6"/>
  <c r="H431" i="6" s="1"/>
  <c r="D432" i="6" s="1"/>
  <c r="F430" i="4"/>
  <c r="H430" i="4" s="1"/>
  <c r="D431" i="4" s="1"/>
  <c r="E432" i="6"/>
  <c r="A433" i="6"/>
  <c r="G432" i="6"/>
  <c r="B432" i="6"/>
  <c r="C432" i="6"/>
  <c r="G431" i="4"/>
  <c r="C431" i="4"/>
  <c r="B431" i="4"/>
  <c r="A432" i="4"/>
  <c r="E431" i="4"/>
  <c r="C438" i="5"/>
  <c r="A439" i="5"/>
  <c r="B438" i="5"/>
  <c r="D438" i="5"/>
  <c r="F438" i="5"/>
  <c r="F431" i="4" l="1"/>
  <c r="F432" i="6"/>
  <c r="H432" i="6" s="1"/>
  <c r="D433" i="6" s="1"/>
  <c r="O430" i="2"/>
  <c r="H434" i="5"/>
  <c r="H431" i="4"/>
  <c r="E433" i="6"/>
  <c r="A434" i="6"/>
  <c r="G433" i="6"/>
  <c r="B433" i="6"/>
  <c r="C433" i="6"/>
  <c r="B432" i="4"/>
  <c r="C432" i="4"/>
  <c r="A433" i="4"/>
  <c r="G432" i="4"/>
  <c r="D432" i="4"/>
  <c r="E432" i="4"/>
  <c r="C439" i="5"/>
  <c r="F439" i="5"/>
  <c r="A440" i="5"/>
  <c r="D439" i="5"/>
  <c r="B439" i="5"/>
  <c r="O431" i="2" l="1"/>
  <c r="H435" i="5"/>
  <c r="F432" i="4"/>
  <c r="H432" i="4" s="1"/>
  <c r="D433" i="4" s="1"/>
  <c r="F433" i="6"/>
  <c r="H433" i="6" s="1"/>
  <c r="D434" i="6" s="1"/>
  <c r="E434" i="6"/>
  <c r="G434" i="6"/>
  <c r="C434" i="6"/>
  <c r="B434" i="6"/>
  <c r="A435" i="6"/>
  <c r="G433" i="4"/>
  <c r="C433" i="4"/>
  <c r="A434" i="4"/>
  <c r="E433" i="4"/>
  <c r="B433" i="4"/>
  <c r="C440" i="5"/>
  <c r="D440" i="5"/>
  <c r="B440" i="5"/>
  <c r="F440" i="5"/>
  <c r="A441" i="5"/>
  <c r="O432" i="2" l="1"/>
  <c r="H436" i="5"/>
  <c r="F434" i="6"/>
  <c r="H434" i="6" s="1"/>
  <c r="D435" i="6" s="1"/>
  <c r="F433" i="4"/>
  <c r="H433" i="4" s="1"/>
  <c r="D434" i="4" s="1"/>
  <c r="E435" i="6"/>
  <c r="G435" i="6"/>
  <c r="A436" i="6"/>
  <c r="C435" i="6"/>
  <c r="B435" i="6"/>
  <c r="A435" i="4"/>
  <c r="G434" i="4"/>
  <c r="E434" i="4"/>
  <c r="B434" i="4"/>
  <c r="C434" i="4"/>
  <c r="C441" i="5"/>
  <c r="F441" i="5"/>
  <c r="D441" i="5"/>
  <c r="B441" i="5"/>
  <c r="A442" i="5"/>
  <c r="F434" i="4" l="1"/>
  <c r="H434" i="4" s="1"/>
  <c r="D435" i="4" s="1"/>
  <c r="O433" i="2"/>
  <c r="H437" i="5"/>
  <c r="F435" i="6"/>
  <c r="H435" i="6" s="1"/>
  <c r="D436" i="6" s="1"/>
  <c r="E436" i="6"/>
  <c r="A437" i="6"/>
  <c r="G436" i="6"/>
  <c r="C436" i="6"/>
  <c r="B436" i="6"/>
  <c r="G435" i="4"/>
  <c r="E435" i="4"/>
  <c r="A436" i="4"/>
  <c r="B435" i="4"/>
  <c r="C435" i="4"/>
  <c r="C442" i="5"/>
  <c r="F442" i="5"/>
  <c r="A443" i="5"/>
  <c r="D442" i="5"/>
  <c r="B442" i="5"/>
  <c r="F436" i="6" l="1"/>
  <c r="H436" i="6" s="1"/>
  <c r="D437" i="6" s="1"/>
  <c r="F435" i="4"/>
  <c r="H435" i="4" s="1"/>
  <c r="D436" i="4" s="1"/>
  <c r="O434" i="2"/>
  <c r="H438" i="5"/>
  <c r="E437" i="6"/>
  <c r="C437" i="6"/>
  <c r="B437" i="6"/>
  <c r="A438" i="6"/>
  <c r="G437" i="6"/>
  <c r="E436" i="4"/>
  <c r="C436" i="4"/>
  <c r="A437" i="4"/>
  <c r="B436" i="4"/>
  <c r="G436" i="4"/>
  <c r="C443" i="5"/>
  <c r="F443" i="5"/>
  <c r="D443" i="5"/>
  <c r="B443" i="5"/>
  <c r="A444" i="5"/>
  <c r="F437" i="6" l="1"/>
  <c r="H437" i="6" s="1"/>
  <c r="D438" i="6" s="1"/>
  <c r="F436" i="4"/>
  <c r="H436" i="4" s="1"/>
  <c r="O435" i="2"/>
  <c r="H439" i="5"/>
  <c r="E438" i="6"/>
  <c r="C438" i="6"/>
  <c r="B438" i="6"/>
  <c r="G438" i="6"/>
  <c r="A439" i="6"/>
  <c r="D437" i="4"/>
  <c r="C437" i="4"/>
  <c r="A438" i="4"/>
  <c r="G437" i="4"/>
  <c r="E437" i="4"/>
  <c r="F437" i="4" s="1"/>
  <c r="B437" i="4"/>
  <c r="C444" i="5"/>
  <c r="A445" i="5"/>
  <c r="F444" i="5"/>
  <c r="D444" i="5"/>
  <c r="B444" i="5"/>
  <c r="H437" i="4" l="1"/>
  <c r="F438" i="6"/>
  <c r="O436" i="2"/>
  <c r="H440" i="5"/>
  <c r="E439" i="6"/>
  <c r="A440" i="6"/>
  <c r="G439" i="6"/>
  <c r="C439" i="6"/>
  <c r="B439" i="6"/>
  <c r="H438" i="6"/>
  <c r="D439" i="6" s="1"/>
  <c r="B438" i="4"/>
  <c r="E438" i="4"/>
  <c r="A439" i="4"/>
  <c r="D438" i="4"/>
  <c r="C438" i="4"/>
  <c r="G438" i="4"/>
  <c r="C445" i="5"/>
  <c r="F445" i="5"/>
  <c r="A446" i="5"/>
  <c r="D445" i="5"/>
  <c r="B445" i="5"/>
  <c r="F438" i="4" l="1"/>
  <c r="O437" i="2"/>
  <c r="H441" i="5"/>
  <c r="F439" i="6"/>
  <c r="H439" i="6" s="1"/>
  <c r="D440" i="6" s="1"/>
  <c r="H438" i="4"/>
  <c r="E440" i="6"/>
  <c r="C440" i="6"/>
  <c r="B440" i="6"/>
  <c r="A441" i="6"/>
  <c r="G440" i="6"/>
  <c r="G439" i="4"/>
  <c r="E439" i="4"/>
  <c r="D439" i="4"/>
  <c r="B439" i="4"/>
  <c r="C439" i="4"/>
  <c r="A440" i="4"/>
  <c r="C446" i="5"/>
  <c r="F446" i="5"/>
  <c r="D446" i="5"/>
  <c r="B446" i="5"/>
  <c r="A447" i="5"/>
  <c r="O438" i="2" l="1"/>
  <c r="H442" i="5"/>
  <c r="F440" i="6"/>
  <c r="H440" i="6" s="1"/>
  <c r="D441" i="6" s="1"/>
  <c r="E441" i="6"/>
  <c r="G441" i="6"/>
  <c r="C441" i="6"/>
  <c r="B441" i="6"/>
  <c r="A442" i="6"/>
  <c r="F439" i="4"/>
  <c r="H439" i="4" s="1"/>
  <c r="D440" i="4" s="1"/>
  <c r="E440" i="4"/>
  <c r="C440" i="4"/>
  <c r="A441" i="4"/>
  <c r="B440" i="4"/>
  <c r="G440" i="4"/>
  <c r="C447" i="5"/>
  <c r="B447" i="5"/>
  <c r="F447" i="5"/>
  <c r="D447" i="5"/>
  <c r="A448" i="5"/>
  <c r="F441" i="6" l="1"/>
  <c r="H441" i="6" s="1"/>
  <c r="D442" i="6" s="1"/>
  <c r="F440" i="4"/>
  <c r="H440" i="4" s="1"/>
  <c r="D441" i="4" s="1"/>
  <c r="O439" i="2"/>
  <c r="H443" i="5"/>
  <c r="E442" i="6"/>
  <c r="A443" i="6"/>
  <c r="G442" i="6"/>
  <c r="C442" i="6"/>
  <c r="B442" i="6"/>
  <c r="G441" i="4"/>
  <c r="B441" i="4"/>
  <c r="A442" i="4"/>
  <c r="C441" i="4"/>
  <c r="E441" i="4"/>
  <c r="C448" i="5"/>
  <c r="F448" i="5"/>
  <c r="A449" i="5"/>
  <c r="D448" i="5"/>
  <c r="B448" i="5"/>
  <c r="F441" i="4" l="1"/>
  <c r="H441" i="4" s="1"/>
  <c r="D442" i="4" s="1"/>
  <c r="O440" i="2"/>
  <c r="H444" i="5"/>
  <c r="F442" i="6"/>
  <c r="H442" i="6" s="1"/>
  <c r="D443" i="6" s="1"/>
  <c r="E443" i="6"/>
  <c r="C443" i="6"/>
  <c r="B443" i="6"/>
  <c r="G443" i="6"/>
  <c r="A444" i="6"/>
  <c r="G442" i="4"/>
  <c r="B442" i="4"/>
  <c r="E442" i="4"/>
  <c r="C442" i="4"/>
  <c r="A443" i="4"/>
  <c r="C449" i="5"/>
  <c r="A450" i="5"/>
  <c r="F449" i="5"/>
  <c r="D449" i="5"/>
  <c r="B449" i="5"/>
  <c r="F442" i="4" l="1"/>
  <c r="H442" i="4" s="1"/>
  <c r="O441" i="2"/>
  <c r="H445" i="5"/>
  <c r="F443" i="6"/>
  <c r="H443" i="6" s="1"/>
  <c r="D444" i="6" s="1"/>
  <c r="E444" i="6"/>
  <c r="C444" i="6"/>
  <c r="B444" i="6"/>
  <c r="A445" i="6"/>
  <c r="G444" i="6"/>
  <c r="G443" i="4"/>
  <c r="B443" i="4"/>
  <c r="E443" i="4"/>
  <c r="A444" i="4"/>
  <c r="C443" i="4"/>
  <c r="D443" i="4"/>
  <c r="C450" i="5"/>
  <c r="F450" i="5"/>
  <c r="D450" i="5"/>
  <c r="B450" i="5"/>
  <c r="A451" i="5"/>
  <c r="F444" i="6" l="1"/>
  <c r="H444" i="6" s="1"/>
  <c r="D445" i="6" s="1"/>
  <c r="F443" i="4"/>
  <c r="H443" i="4" s="1"/>
  <c r="D444" i="4" s="1"/>
  <c r="O442" i="2"/>
  <c r="H446" i="5"/>
  <c r="E445" i="6"/>
  <c r="A446" i="6"/>
  <c r="C445" i="6"/>
  <c r="B445" i="6"/>
  <c r="G445" i="6"/>
  <c r="A445" i="4"/>
  <c r="G444" i="4"/>
  <c r="C444" i="4"/>
  <c r="B444" i="4"/>
  <c r="E444" i="4"/>
  <c r="C451" i="5"/>
  <c r="F451" i="5"/>
  <c r="A452" i="5"/>
  <c r="D451" i="5"/>
  <c r="B451" i="5"/>
  <c r="F444" i="4" l="1"/>
  <c r="H444" i="4" s="1"/>
  <c r="D445" i="4" s="1"/>
  <c r="F445" i="6"/>
  <c r="H445" i="6" s="1"/>
  <c r="D446" i="6" s="1"/>
  <c r="O443" i="2"/>
  <c r="H447" i="5"/>
  <c r="E446" i="6"/>
  <c r="B446" i="6"/>
  <c r="A447" i="6"/>
  <c r="G446" i="6"/>
  <c r="C446" i="6"/>
  <c r="G445" i="4"/>
  <c r="A446" i="4"/>
  <c r="B445" i="4"/>
  <c r="C445" i="4"/>
  <c r="E445" i="4"/>
  <c r="C452" i="5"/>
  <c r="A453" i="5"/>
  <c r="D452" i="5"/>
  <c r="B452" i="5"/>
  <c r="F452" i="5"/>
  <c r="F445" i="4" l="1"/>
  <c r="F446" i="6"/>
  <c r="H446" i="6" s="1"/>
  <c r="D447" i="6" s="1"/>
  <c r="O444" i="2"/>
  <c r="H448" i="5"/>
  <c r="H445" i="4"/>
  <c r="D446" i="4" s="1"/>
  <c r="E447" i="6"/>
  <c r="C447" i="6"/>
  <c r="B447" i="6"/>
  <c r="G447" i="6"/>
  <c r="A448" i="6"/>
  <c r="G446" i="4"/>
  <c r="E446" i="4"/>
  <c r="B446" i="4"/>
  <c r="A447" i="4"/>
  <c r="C446" i="4"/>
  <c r="C453" i="5"/>
  <c r="D453" i="5"/>
  <c r="B453" i="5"/>
  <c r="F453" i="5"/>
  <c r="A454" i="5"/>
  <c r="F446" i="4" l="1"/>
  <c r="H446" i="4" s="1"/>
  <c r="F447" i="6"/>
  <c r="O445" i="2"/>
  <c r="H449" i="5"/>
  <c r="E448" i="6"/>
  <c r="G448" i="6"/>
  <c r="A449" i="6"/>
  <c r="B448" i="6"/>
  <c r="C448" i="6"/>
  <c r="H447" i="6"/>
  <c r="D448" i="6" s="1"/>
  <c r="B447" i="4"/>
  <c r="A448" i="4"/>
  <c r="E447" i="4"/>
  <c r="D447" i="4"/>
  <c r="C447" i="4"/>
  <c r="G447" i="4"/>
  <c r="C454" i="5"/>
  <c r="F454" i="5"/>
  <c r="A455" i="5"/>
  <c r="D454" i="5"/>
  <c r="B454" i="5"/>
  <c r="F447" i="4" l="1"/>
  <c r="H447" i="4" s="1"/>
  <c r="O446" i="2"/>
  <c r="H450" i="5"/>
  <c r="F448" i="6"/>
  <c r="H448" i="6" s="1"/>
  <c r="D449" i="6" s="1"/>
  <c r="E449" i="6"/>
  <c r="G449" i="6"/>
  <c r="C449" i="6"/>
  <c r="A450" i="6"/>
  <c r="B449" i="6"/>
  <c r="D448" i="4"/>
  <c r="E448" i="4"/>
  <c r="B448" i="4"/>
  <c r="A449" i="4"/>
  <c r="G448" i="4"/>
  <c r="C448" i="4"/>
  <c r="C455" i="5"/>
  <c r="A456" i="5"/>
  <c r="B455" i="5"/>
  <c r="F455" i="5"/>
  <c r="D455" i="5"/>
  <c r="F448" i="4" l="1"/>
  <c r="H448" i="4" s="1"/>
  <c r="O447" i="2"/>
  <c r="H451" i="5"/>
  <c r="F449" i="6"/>
  <c r="H449" i="6" s="1"/>
  <c r="D450" i="6" s="1"/>
  <c r="E450" i="6"/>
  <c r="B450" i="6"/>
  <c r="A451" i="6"/>
  <c r="G450" i="6"/>
  <c r="C450" i="6"/>
  <c r="E449" i="4"/>
  <c r="A450" i="4"/>
  <c r="D449" i="4"/>
  <c r="G449" i="4"/>
  <c r="B449" i="4"/>
  <c r="C449" i="4"/>
  <c r="C456" i="5"/>
  <c r="F456" i="5"/>
  <c r="D456" i="5"/>
  <c r="B456" i="5"/>
  <c r="A457" i="5"/>
  <c r="F449" i="4" l="1"/>
  <c r="H449" i="4" s="1"/>
  <c r="O448" i="2"/>
  <c r="H452" i="5"/>
  <c r="F450" i="6"/>
  <c r="H450" i="6" s="1"/>
  <c r="D451" i="6" s="1"/>
  <c r="E451" i="6"/>
  <c r="A452" i="6"/>
  <c r="G451" i="6"/>
  <c r="B451" i="6"/>
  <c r="C451" i="6"/>
  <c r="G450" i="4"/>
  <c r="A451" i="4"/>
  <c r="E450" i="4"/>
  <c r="B450" i="4"/>
  <c r="C450" i="4"/>
  <c r="D450" i="4"/>
  <c r="C457" i="5"/>
  <c r="F457" i="5"/>
  <c r="A458" i="5"/>
  <c r="D457" i="5"/>
  <c r="B457" i="5"/>
  <c r="F450" i="4" l="1"/>
  <c r="H450" i="4" s="1"/>
  <c r="O449" i="2"/>
  <c r="H453" i="5"/>
  <c r="F451" i="6"/>
  <c r="H451" i="6" s="1"/>
  <c r="D452" i="6" s="1"/>
  <c r="E452" i="6"/>
  <c r="A453" i="6"/>
  <c r="G452" i="6"/>
  <c r="B452" i="6"/>
  <c r="C452" i="6"/>
  <c r="G451" i="4"/>
  <c r="A452" i="4"/>
  <c r="C451" i="4"/>
  <c r="E451" i="4"/>
  <c r="D451" i="4"/>
  <c r="B451" i="4"/>
  <c r="C458" i="5"/>
  <c r="A459" i="5"/>
  <c r="F458" i="5"/>
  <c r="B458" i="5"/>
  <c r="D458" i="5"/>
  <c r="O450" i="2" l="1"/>
  <c r="H454" i="5"/>
  <c r="F452" i="6"/>
  <c r="H452" i="6" s="1"/>
  <c r="D453" i="6" s="1"/>
  <c r="F451" i="4"/>
  <c r="H451" i="4" s="1"/>
  <c r="D452" i="4" s="1"/>
  <c r="E453" i="6"/>
  <c r="G453" i="6"/>
  <c r="C453" i="6"/>
  <c r="A454" i="6"/>
  <c r="B453" i="6"/>
  <c r="G452" i="4"/>
  <c r="E452" i="4"/>
  <c r="A453" i="4"/>
  <c r="C452" i="4"/>
  <c r="B452" i="4"/>
  <c r="C459" i="5"/>
  <c r="F459" i="5"/>
  <c r="D459" i="5"/>
  <c r="B459" i="5"/>
  <c r="A460" i="5"/>
  <c r="O451" i="2" l="1"/>
  <c r="H455" i="5"/>
  <c r="F452" i="4"/>
  <c r="H452" i="4" s="1"/>
  <c r="D453" i="4" s="1"/>
  <c r="F453" i="6"/>
  <c r="H453" i="6" s="1"/>
  <c r="D454" i="6" s="1"/>
  <c r="E454" i="6"/>
  <c r="A455" i="6"/>
  <c r="C454" i="6"/>
  <c r="G454" i="6"/>
  <c r="B454" i="6"/>
  <c r="B453" i="4"/>
  <c r="C453" i="4"/>
  <c r="G453" i="4"/>
  <c r="E453" i="4"/>
  <c r="A454" i="4"/>
  <c r="C460" i="5"/>
  <c r="F460" i="5"/>
  <c r="A461" i="5"/>
  <c r="D460" i="5"/>
  <c r="B460" i="5"/>
  <c r="F454" i="6" l="1"/>
  <c r="H454" i="6" s="1"/>
  <c r="D455" i="6" s="1"/>
  <c r="F453" i="4"/>
  <c r="H453" i="4" s="1"/>
  <c r="O452" i="2"/>
  <c r="H456" i="5"/>
  <c r="E455" i="6"/>
  <c r="A456" i="6"/>
  <c r="G455" i="6"/>
  <c r="B455" i="6"/>
  <c r="C455" i="6"/>
  <c r="C454" i="4"/>
  <c r="G454" i="4"/>
  <c r="A455" i="4"/>
  <c r="D454" i="4"/>
  <c r="B454" i="4"/>
  <c r="E454" i="4"/>
  <c r="C461" i="5"/>
  <c r="D461" i="5"/>
  <c r="B461" i="5"/>
  <c r="A462" i="5"/>
  <c r="F461" i="5"/>
  <c r="O453" i="2" l="1"/>
  <c r="H457" i="5"/>
  <c r="F454" i="4"/>
  <c r="H454" i="4" s="1"/>
  <c r="D455" i="4" s="1"/>
  <c r="F455" i="6"/>
  <c r="H455" i="6" s="1"/>
  <c r="D456" i="6" s="1"/>
  <c r="E456" i="6"/>
  <c r="B456" i="6"/>
  <c r="A457" i="6"/>
  <c r="G456" i="6"/>
  <c r="C456" i="6"/>
  <c r="B455" i="4"/>
  <c r="G455" i="4"/>
  <c r="A456" i="4"/>
  <c r="C455" i="4"/>
  <c r="E455" i="4"/>
  <c r="C462" i="5"/>
  <c r="A463" i="5"/>
  <c r="F462" i="5"/>
  <c r="B462" i="5"/>
  <c r="D462" i="5"/>
  <c r="F455" i="4" l="1"/>
  <c r="H455" i="4" s="1"/>
  <c r="D456" i="4" s="1"/>
  <c r="O454" i="2"/>
  <c r="H458" i="5"/>
  <c r="F456" i="6"/>
  <c r="H456" i="6" s="1"/>
  <c r="D457" i="6" s="1"/>
  <c r="E457" i="6"/>
  <c r="G457" i="6"/>
  <c r="C457" i="6"/>
  <c r="B457" i="6"/>
  <c r="A458" i="6"/>
  <c r="B456" i="4"/>
  <c r="C456" i="4"/>
  <c r="E456" i="4"/>
  <c r="A457" i="4"/>
  <c r="G456" i="4"/>
  <c r="C463" i="5"/>
  <c r="F463" i="5"/>
  <c r="A464" i="5"/>
  <c r="D463" i="5"/>
  <c r="B463" i="5"/>
  <c r="F456" i="4" l="1"/>
  <c r="H456" i="4"/>
  <c r="F457" i="6"/>
  <c r="H457" i="6" s="1"/>
  <c r="D458" i="6" s="1"/>
  <c r="O455" i="2"/>
  <c r="H459" i="5"/>
  <c r="E458" i="6"/>
  <c r="A459" i="6"/>
  <c r="G458" i="6"/>
  <c r="B458" i="6"/>
  <c r="C458" i="6"/>
  <c r="A458" i="4"/>
  <c r="C457" i="4"/>
  <c r="E457" i="4"/>
  <c r="G457" i="4"/>
  <c r="B457" i="4"/>
  <c r="D457" i="4"/>
  <c r="F457" i="4" s="1"/>
  <c r="H457" i="4" s="1"/>
  <c r="C464" i="5"/>
  <c r="B464" i="5"/>
  <c r="F464" i="5"/>
  <c r="D464" i="5"/>
  <c r="A465" i="5"/>
  <c r="D458" i="4" l="1"/>
  <c r="O456" i="2"/>
  <c r="H460" i="5"/>
  <c r="F458" i="6"/>
  <c r="H458" i="6" s="1"/>
  <c r="D459" i="6" s="1"/>
  <c r="E459" i="6"/>
  <c r="C459" i="6"/>
  <c r="B459" i="6"/>
  <c r="A460" i="6"/>
  <c r="G459" i="6"/>
  <c r="C458" i="4"/>
  <c r="G458" i="4"/>
  <c r="B458" i="4"/>
  <c r="E458" i="4"/>
  <c r="F458" i="4" s="1"/>
  <c r="H458" i="4" s="1"/>
  <c r="A459" i="4"/>
  <c r="C465" i="5"/>
  <c r="A466" i="5"/>
  <c r="F465" i="5"/>
  <c r="D465" i="5"/>
  <c r="B465" i="5"/>
  <c r="O457" i="2" l="1"/>
  <c r="H461" i="5"/>
  <c r="F459" i="6"/>
  <c r="H459" i="6" s="1"/>
  <c r="D460" i="6" s="1"/>
  <c r="E460" i="6"/>
  <c r="C460" i="6"/>
  <c r="A461" i="6"/>
  <c r="G460" i="6"/>
  <c r="B460" i="6"/>
  <c r="G459" i="4"/>
  <c r="C459" i="4"/>
  <c r="B459" i="4"/>
  <c r="E459" i="4"/>
  <c r="A460" i="4"/>
  <c r="D459" i="4"/>
  <c r="C466" i="5"/>
  <c r="F466" i="5"/>
  <c r="D466" i="5"/>
  <c r="B466" i="5"/>
  <c r="A467" i="5"/>
  <c r="F459" i="4" l="1"/>
  <c r="H459" i="4" s="1"/>
  <c r="O458" i="2"/>
  <c r="H462" i="5"/>
  <c r="F460" i="6"/>
  <c r="H460" i="6" s="1"/>
  <c r="D461" i="6" s="1"/>
  <c r="E461" i="6"/>
  <c r="A462" i="6"/>
  <c r="G461" i="6"/>
  <c r="C461" i="6"/>
  <c r="B461" i="6"/>
  <c r="G460" i="4"/>
  <c r="B460" i="4"/>
  <c r="E460" i="4"/>
  <c r="A461" i="4"/>
  <c r="C460" i="4"/>
  <c r="D460" i="4"/>
  <c r="C467" i="5"/>
  <c r="A468" i="5"/>
  <c r="F467" i="5"/>
  <c r="D467" i="5"/>
  <c r="B467" i="5"/>
  <c r="F460" i="4" l="1"/>
  <c r="H460" i="4" s="1"/>
  <c r="D461" i="4" s="1"/>
  <c r="O459" i="2"/>
  <c r="H463" i="5"/>
  <c r="F461" i="6"/>
  <c r="H461" i="6" s="1"/>
  <c r="D462" i="6" s="1"/>
  <c r="E462" i="6"/>
  <c r="C462" i="6"/>
  <c r="B462" i="6"/>
  <c r="G462" i="6"/>
  <c r="A463" i="6"/>
  <c r="C461" i="4"/>
  <c r="E461" i="4"/>
  <c r="A462" i="4"/>
  <c r="B461" i="4"/>
  <c r="G461" i="4"/>
  <c r="C468" i="5"/>
  <c r="A469" i="5"/>
  <c r="B468" i="5"/>
  <c r="F468" i="5"/>
  <c r="D468" i="5"/>
  <c r="F461" i="4" l="1"/>
  <c r="H461" i="4" s="1"/>
  <c r="O460" i="2"/>
  <c r="H464" i="5"/>
  <c r="F462" i="6"/>
  <c r="H462" i="6" s="1"/>
  <c r="D463" i="6" s="1"/>
  <c r="E463" i="6"/>
  <c r="G463" i="6"/>
  <c r="A464" i="6"/>
  <c r="C463" i="6"/>
  <c r="B463" i="6"/>
  <c r="A463" i="4"/>
  <c r="G462" i="4"/>
  <c r="C462" i="4"/>
  <c r="E462" i="4"/>
  <c r="B462" i="4"/>
  <c r="D462" i="4"/>
  <c r="C469" i="5"/>
  <c r="F469" i="5"/>
  <c r="D469" i="5"/>
  <c r="B469" i="5"/>
  <c r="A470" i="5"/>
  <c r="F462" i="4" l="1"/>
  <c r="F463" i="6"/>
  <c r="H463" i="6" s="1"/>
  <c r="D464" i="6" s="1"/>
  <c r="H462" i="4"/>
  <c r="O461" i="2"/>
  <c r="H465" i="5"/>
  <c r="E464" i="6"/>
  <c r="A465" i="6"/>
  <c r="G464" i="6"/>
  <c r="C464" i="6"/>
  <c r="B464" i="6"/>
  <c r="G463" i="4"/>
  <c r="A464" i="4"/>
  <c r="C463" i="4"/>
  <c r="D463" i="4"/>
  <c r="B463" i="4"/>
  <c r="E463" i="4"/>
  <c r="C470" i="5"/>
  <c r="F470" i="5"/>
  <c r="D470" i="5"/>
  <c r="B470" i="5"/>
  <c r="A471" i="5"/>
  <c r="F464" i="6" l="1"/>
  <c r="H464" i="6" s="1"/>
  <c r="D465" i="6" s="1"/>
  <c r="F463" i="4"/>
  <c r="H463" i="4" s="1"/>
  <c r="D464" i="4" s="1"/>
  <c r="O462" i="2"/>
  <c r="H466" i="5"/>
  <c r="E465" i="6"/>
  <c r="C465" i="6"/>
  <c r="B465" i="6"/>
  <c r="A466" i="6"/>
  <c r="G465" i="6"/>
  <c r="G464" i="4"/>
  <c r="E464" i="4"/>
  <c r="B464" i="4"/>
  <c r="C464" i="4"/>
  <c r="A465" i="4"/>
  <c r="C471" i="5"/>
  <c r="A472" i="5"/>
  <c r="F471" i="5"/>
  <c r="D471" i="5"/>
  <c r="B471" i="5"/>
  <c r="F465" i="6" l="1"/>
  <c r="H465" i="6"/>
  <c r="F464" i="4"/>
  <c r="H464" i="4" s="1"/>
  <c r="D465" i="4" s="1"/>
  <c r="O463" i="2"/>
  <c r="H467" i="5"/>
  <c r="E466" i="6"/>
  <c r="G466" i="6"/>
  <c r="D466" i="6"/>
  <c r="A467" i="6"/>
  <c r="C466" i="6"/>
  <c r="B466" i="6"/>
  <c r="C465" i="4"/>
  <c r="B465" i="4"/>
  <c r="E465" i="4"/>
  <c r="G465" i="4"/>
  <c r="A466" i="4"/>
  <c r="C472" i="5"/>
  <c r="F472" i="5"/>
  <c r="A473" i="5"/>
  <c r="D472" i="5"/>
  <c r="B472" i="5"/>
  <c r="F466" i="6" l="1"/>
  <c r="H466" i="6" s="1"/>
  <c r="O464" i="2"/>
  <c r="H468" i="5"/>
  <c r="F465" i="4"/>
  <c r="H465" i="4" s="1"/>
  <c r="D466" i="4" s="1"/>
  <c r="E467" i="6"/>
  <c r="A468" i="6"/>
  <c r="G467" i="6"/>
  <c r="D467" i="6"/>
  <c r="C467" i="6"/>
  <c r="B467" i="6"/>
  <c r="B466" i="4"/>
  <c r="G466" i="4"/>
  <c r="C466" i="4"/>
  <c r="E466" i="4"/>
  <c r="A467" i="4"/>
  <c r="C473" i="5"/>
  <c r="B473" i="5"/>
  <c r="D473" i="5"/>
  <c r="A474" i="5"/>
  <c r="F473" i="5"/>
  <c r="F467" i="6" l="1"/>
  <c r="O465" i="2"/>
  <c r="H469" i="5"/>
  <c r="H467" i="6"/>
  <c r="F466" i="4"/>
  <c r="H466" i="4" s="1"/>
  <c r="D467" i="4" s="1"/>
  <c r="E468" i="6"/>
  <c r="G468" i="6"/>
  <c r="D468" i="6"/>
  <c r="C468" i="6"/>
  <c r="B468" i="6"/>
  <c r="A469" i="6"/>
  <c r="G467" i="4"/>
  <c r="B467" i="4"/>
  <c r="E467" i="4"/>
  <c r="A468" i="4"/>
  <c r="C467" i="4"/>
  <c r="C474" i="5"/>
  <c r="A475" i="5"/>
  <c r="F474" i="5"/>
  <c r="B474" i="5"/>
  <c r="D474" i="5"/>
  <c r="F468" i="6" l="1"/>
  <c r="H468" i="6" s="1"/>
  <c r="D469" i="6" s="1"/>
  <c r="F467" i="4"/>
  <c r="H467" i="4" s="1"/>
  <c r="O466" i="2"/>
  <c r="H470" i="5"/>
  <c r="E469" i="6"/>
  <c r="C469" i="6"/>
  <c r="B469" i="6"/>
  <c r="G469" i="6"/>
  <c r="A470" i="6"/>
  <c r="E468" i="4"/>
  <c r="G468" i="4"/>
  <c r="D468" i="4"/>
  <c r="A469" i="4"/>
  <c r="B468" i="4"/>
  <c r="C468" i="4"/>
  <c r="C475" i="5"/>
  <c r="F475" i="5"/>
  <c r="A476" i="5"/>
  <c r="D475" i="5"/>
  <c r="B475" i="5"/>
  <c r="O467" i="2" l="1"/>
  <c r="H471" i="5"/>
  <c r="F468" i="4"/>
  <c r="H468" i="4" s="1"/>
  <c r="D469" i="4" s="1"/>
  <c r="E470" i="6"/>
  <c r="A471" i="6"/>
  <c r="G470" i="6"/>
  <c r="C470" i="6"/>
  <c r="B470" i="6"/>
  <c r="F469" i="6"/>
  <c r="H469" i="6" s="1"/>
  <c r="D470" i="6" s="1"/>
  <c r="G469" i="4"/>
  <c r="B469" i="4"/>
  <c r="A470" i="4"/>
  <c r="E469" i="4"/>
  <c r="C469" i="4"/>
  <c r="C476" i="5"/>
  <c r="D476" i="5"/>
  <c r="B476" i="5"/>
  <c r="A477" i="5"/>
  <c r="F476" i="5"/>
  <c r="O468" i="2" l="1"/>
  <c r="H472" i="5"/>
  <c r="F470" i="6"/>
  <c r="H470" i="6" s="1"/>
  <c r="D471" i="6" s="1"/>
  <c r="E471" i="6"/>
  <c r="G471" i="6"/>
  <c r="C471" i="6"/>
  <c r="B471" i="6"/>
  <c r="A472" i="6"/>
  <c r="F469" i="4"/>
  <c r="H469" i="4" s="1"/>
  <c r="D470" i="4" s="1"/>
  <c r="C470" i="4"/>
  <c r="G470" i="4"/>
  <c r="E470" i="4"/>
  <c r="A471" i="4"/>
  <c r="B470" i="4"/>
  <c r="C477" i="5"/>
  <c r="B477" i="5"/>
  <c r="F477" i="5"/>
  <c r="D477" i="5"/>
  <c r="A478" i="5"/>
  <c r="F470" i="4" l="1"/>
  <c r="F471" i="6"/>
  <c r="H471" i="6" s="1"/>
  <c r="D472" i="6" s="1"/>
  <c r="O469" i="2"/>
  <c r="H473" i="5"/>
  <c r="H470" i="4"/>
  <c r="D471" i="4" s="1"/>
  <c r="E472" i="6"/>
  <c r="G472" i="6"/>
  <c r="C472" i="6"/>
  <c r="A473" i="6"/>
  <c r="B472" i="6"/>
  <c r="E471" i="4"/>
  <c r="A472" i="4"/>
  <c r="G471" i="4"/>
  <c r="B471" i="4"/>
  <c r="C471" i="4"/>
  <c r="C478" i="5"/>
  <c r="F478" i="5"/>
  <c r="A479" i="5"/>
  <c r="D478" i="5"/>
  <c r="B478" i="5"/>
  <c r="O470" i="2" l="1"/>
  <c r="H474" i="5"/>
  <c r="F471" i="4"/>
  <c r="H471" i="4" s="1"/>
  <c r="D472" i="4" s="1"/>
  <c r="E473" i="6"/>
  <c r="G473" i="6"/>
  <c r="A474" i="6"/>
  <c r="C473" i="6"/>
  <c r="B473" i="6"/>
  <c r="F472" i="6"/>
  <c r="H472" i="6" s="1"/>
  <c r="D473" i="6" s="1"/>
  <c r="C472" i="4"/>
  <c r="A473" i="4"/>
  <c r="G472" i="4"/>
  <c r="B472" i="4"/>
  <c r="E472" i="4"/>
  <c r="C479" i="5"/>
  <c r="F479" i="5"/>
  <c r="D479" i="5"/>
  <c r="B479" i="5"/>
  <c r="A480" i="5"/>
  <c r="F473" i="6" l="1"/>
  <c r="H473" i="6" s="1"/>
  <c r="O471" i="2"/>
  <c r="H475" i="5"/>
  <c r="E474" i="6"/>
  <c r="A475" i="6"/>
  <c r="G474" i="6"/>
  <c r="D474" i="6"/>
  <c r="C474" i="6"/>
  <c r="B474" i="6"/>
  <c r="F472" i="4"/>
  <c r="H472" i="4" s="1"/>
  <c r="D473" i="4" s="1"/>
  <c r="B473" i="4"/>
  <c r="E473" i="4"/>
  <c r="G473" i="4"/>
  <c r="A474" i="4"/>
  <c r="C473" i="4"/>
  <c r="C480" i="5"/>
  <c r="A481" i="5"/>
  <c r="F480" i="5"/>
  <c r="D480" i="5"/>
  <c r="B480" i="5"/>
  <c r="F473" i="4" l="1"/>
  <c r="H473" i="4" s="1"/>
  <c r="F474" i="6"/>
  <c r="H474" i="6" s="1"/>
  <c r="D475" i="6" s="1"/>
  <c r="O472" i="2"/>
  <c r="H476" i="5"/>
  <c r="E475" i="6"/>
  <c r="G475" i="6"/>
  <c r="C475" i="6"/>
  <c r="A476" i="6"/>
  <c r="B475" i="6"/>
  <c r="D474" i="4"/>
  <c r="E474" i="4"/>
  <c r="A475" i="4"/>
  <c r="C474" i="4"/>
  <c r="G474" i="4"/>
  <c r="B474" i="4"/>
  <c r="C481" i="5"/>
  <c r="F481" i="5"/>
  <c r="B481" i="5"/>
  <c r="A482" i="5"/>
  <c r="D481" i="5"/>
  <c r="O473" i="2" l="1"/>
  <c r="H477" i="5"/>
  <c r="F475" i="6"/>
  <c r="H475" i="6" s="1"/>
  <c r="D476" i="6" s="1"/>
  <c r="E476" i="6"/>
  <c r="G476" i="6"/>
  <c r="A477" i="6"/>
  <c r="C476" i="6"/>
  <c r="B476" i="6"/>
  <c r="F474" i="4"/>
  <c r="H474" i="4" s="1"/>
  <c r="D475" i="4" s="1"/>
  <c r="E475" i="4"/>
  <c r="B475" i="4"/>
  <c r="A476" i="4"/>
  <c r="C475" i="4"/>
  <c r="G475" i="4"/>
  <c r="C482" i="5"/>
  <c r="F482" i="5"/>
  <c r="D482" i="5"/>
  <c r="B482" i="5"/>
  <c r="A483" i="5"/>
  <c r="F475" i="4" l="1"/>
  <c r="O474" i="2"/>
  <c r="H478" i="5"/>
  <c r="F476" i="6"/>
  <c r="H476" i="6" s="1"/>
  <c r="D477" i="6" s="1"/>
  <c r="E477" i="6"/>
  <c r="A478" i="6"/>
  <c r="G477" i="6"/>
  <c r="C477" i="6"/>
  <c r="B477" i="6"/>
  <c r="H475" i="4"/>
  <c r="D476" i="4" s="1"/>
  <c r="C476" i="4"/>
  <c r="E476" i="4"/>
  <c r="G476" i="4"/>
  <c r="A477" i="4"/>
  <c r="B476" i="4"/>
  <c r="C483" i="5"/>
  <c r="D483" i="5"/>
  <c r="B483" i="5"/>
  <c r="A484" i="5"/>
  <c r="F483" i="5"/>
  <c r="F476" i="4" l="1"/>
  <c r="O475" i="2"/>
  <c r="H479" i="5"/>
  <c r="F477" i="6"/>
  <c r="H477" i="6" s="1"/>
  <c r="D478" i="6" s="1"/>
  <c r="E478" i="6"/>
  <c r="A479" i="6"/>
  <c r="G478" i="6"/>
  <c r="C478" i="6"/>
  <c r="B478" i="6"/>
  <c r="H476" i="4"/>
  <c r="D477" i="4" s="1"/>
  <c r="A478" i="4"/>
  <c r="B477" i="4"/>
  <c r="E477" i="4"/>
  <c r="G477" i="4"/>
  <c r="C477" i="4"/>
  <c r="C484" i="5"/>
  <c r="F484" i="5"/>
  <c r="A485" i="5"/>
  <c r="B484" i="5"/>
  <c r="D484" i="5"/>
  <c r="O476" i="2" l="1"/>
  <c r="H480" i="5"/>
  <c r="F477" i="4"/>
  <c r="H477" i="4" s="1"/>
  <c r="D478" i="4" s="1"/>
  <c r="F478" i="6"/>
  <c r="H478" i="6" s="1"/>
  <c r="D479" i="6" s="1"/>
  <c r="E479" i="6"/>
  <c r="A480" i="6"/>
  <c r="G479" i="6"/>
  <c r="C479" i="6"/>
  <c r="B479" i="6"/>
  <c r="B478" i="4"/>
  <c r="A479" i="4"/>
  <c r="G478" i="4"/>
  <c r="C478" i="4"/>
  <c r="E478" i="4"/>
  <c r="C485" i="5"/>
  <c r="A486" i="5"/>
  <c r="F485" i="5"/>
  <c r="D485" i="5"/>
  <c r="B485" i="5"/>
  <c r="F478" i="4" l="1"/>
  <c r="H478" i="4" s="1"/>
  <c r="O477" i="2"/>
  <c r="H481" i="5"/>
  <c r="F479" i="6"/>
  <c r="H479" i="6" s="1"/>
  <c r="D480" i="6" s="1"/>
  <c r="E480" i="6"/>
  <c r="A481" i="6"/>
  <c r="G480" i="6"/>
  <c r="C480" i="6"/>
  <c r="B480" i="6"/>
  <c r="A480" i="4"/>
  <c r="C479" i="4"/>
  <c r="E479" i="4"/>
  <c r="B479" i="4"/>
  <c r="D479" i="4"/>
  <c r="G479" i="4"/>
  <c r="C486" i="5"/>
  <c r="B486" i="5"/>
  <c r="F486" i="5"/>
  <c r="A487" i="5"/>
  <c r="D486" i="5"/>
  <c r="F479" i="4" l="1"/>
  <c r="H479" i="4" s="1"/>
  <c r="D480" i="4" s="1"/>
  <c r="F480" i="6"/>
  <c r="H480" i="6" s="1"/>
  <c r="D481" i="6" s="1"/>
  <c r="O478" i="2"/>
  <c r="H482" i="5"/>
  <c r="E481" i="6"/>
  <c r="C481" i="6"/>
  <c r="B481" i="6"/>
  <c r="G481" i="6"/>
  <c r="A482" i="6"/>
  <c r="A481" i="4"/>
  <c r="B480" i="4"/>
  <c r="C480" i="4"/>
  <c r="G480" i="4"/>
  <c r="E480" i="4"/>
  <c r="C487" i="5"/>
  <c r="F487" i="5"/>
  <c r="A488" i="5"/>
  <c r="D487" i="5"/>
  <c r="B487" i="5"/>
  <c r="F481" i="6" l="1"/>
  <c r="H481" i="6" s="1"/>
  <c r="D482" i="6" s="1"/>
  <c r="O479" i="2"/>
  <c r="H483" i="5"/>
  <c r="F480" i="4"/>
  <c r="H480" i="4" s="1"/>
  <c r="D481" i="4" s="1"/>
  <c r="E482" i="6"/>
  <c r="A483" i="6"/>
  <c r="C482" i="6"/>
  <c r="B482" i="6"/>
  <c r="G482" i="6"/>
  <c r="G481" i="4"/>
  <c r="B481" i="4"/>
  <c r="C481" i="4"/>
  <c r="A482" i="4"/>
  <c r="E481" i="4"/>
  <c r="C488" i="5"/>
  <c r="A489" i="5"/>
  <c r="F488" i="5"/>
  <c r="D488" i="5"/>
  <c r="B488" i="5"/>
  <c r="F481" i="4" l="1"/>
  <c r="H481" i="4" s="1"/>
  <c r="F482" i="6"/>
  <c r="H482" i="6" s="1"/>
  <c r="D483" i="6" s="1"/>
  <c r="O480" i="2"/>
  <c r="H484" i="5"/>
  <c r="E483" i="6"/>
  <c r="A484" i="6"/>
  <c r="G483" i="6"/>
  <c r="B483" i="6"/>
  <c r="C483" i="6"/>
  <c r="D482" i="4"/>
  <c r="E482" i="4"/>
  <c r="B482" i="4"/>
  <c r="C482" i="4"/>
  <c r="G482" i="4"/>
  <c r="A483" i="4"/>
  <c r="C489" i="5"/>
  <c r="D489" i="5"/>
  <c r="B489" i="5"/>
  <c r="A490" i="5"/>
  <c r="F489" i="5"/>
  <c r="F482" i="4" l="1"/>
  <c r="H482" i="4" s="1"/>
  <c r="D483" i="4" s="1"/>
  <c r="F483" i="6"/>
  <c r="H483" i="6" s="1"/>
  <c r="D484" i="6" s="1"/>
  <c r="O481" i="2"/>
  <c r="H485" i="5"/>
  <c r="E484" i="6"/>
  <c r="C484" i="6"/>
  <c r="B484" i="6"/>
  <c r="G484" i="6"/>
  <c r="A485" i="6"/>
  <c r="C483" i="4"/>
  <c r="B483" i="4"/>
  <c r="A484" i="4"/>
  <c r="G483" i="4"/>
  <c r="E483" i="4"/>
  <c r="C490" i="5"/>
  <c r="F490" i="5"/>
  <c r="B490" i="5"/>
  <c r="A491" i="5"/>
  <c r="D490" i="5"/>
  <c r="F483" i="4" l="1"/>
  <c r="H483" i="4" s="1"/>
  <c r="F484" i="6"/>
  <c r="H484" i="6" s="1"/>
  <c r="O482" i="2"/>
  <c r="H486" i="5"/>
  <c r="E485" i="6"/>
  <c r="A486" i="6"/>
  <c r="B485" i="6"/>
  <c r="G485" i="6"/>
  <c r="D485" i="6"/>
  <c r="C485" i="6"/>
  <c r="D484" i="4"/>
  <c r="C484" i="4"/>
  <c r="G484" i="4"/>
  <c r="B484" i="4"/>
  <c r="E484" i="4"/>
  <c r="A485" i="4"/>
  <c r="C491" i="5"/>
  <c r="A492" i="5"/>
  <c r="F491" i="5"/>
  <c r="D491" i="5"/>
  <c r="B491" i="5"/>
  <c r="F484" i="4" l="1"/>
  <c r="H484" i="4" s="1"/>
  <c r="F485" i="6"/>
  <c r="O483" i="2"/>
  <c r="H487" i="5"/>
  <c r="E486" i="6"/>
  <c r="A487" i="6"/>
  <c r="C486" i="6"/>
  <c r="G486" i="6"/>
  <c r="B486" i="6"/>
  <c r="H485" i="6"/>
  <c r="D486" i="6" s="1"/>
  <c r="D485" i="4"/>
  <c r="C485" i="4"/>
  <c r="A486" i="4"/>
  <c r="G485" i="4"/>
  <c r="B485" i="4"/>
  <c r="E485" i="4"/>
  <c r="C492" i="5"/>
  <c r="F492" i="5"/>
  <c r="D492" i="5"/>
  <c r="B492" i="5"/>
  <c r="A493" i="5"/>
  <c r="F485" i="4" l="1"/>
  <c r="O484" i="2"/>
  <c r="H488" i="5"/>
  <c r="F486" i="6"/>
  <c r="H486" i="6" s="1"/>
  <c r="D487" i="6" s="1"/>
  <c r="H485" i="4"/>
  <c r="E487" i="6"/>
  <c r="C487" i="6"/>
  <c r="B487" i="6"/>
  <c r="G487" i="6"/>
  <c r="A488" i="6"/>
  <c r="A487" i="4"/>
  <c r="D486" i="4"/>
  <c r="G486" i="4"/>
  <c r="B486" i="4"/>
  <c r="E486" i="4"/>
  <c r="C486" i="4"/>
  <c r="C493" i="5"/>
  <c r="F493" i="5"/>
  <c r="A494" i="5"/>
  <c r="D493" i="5"/>
  <c r="B493" i="5"/>
  <c r="F487" i="6" l="1"/>
  <c r="H487" i="6" s="1"/>
  <c r="D488" i="6" s="1"/>
  <c r="F486" i="4"/>
  <c r="H486" i="4" s="1"/>
  <c r="D487" i="4" s="1"/>
  <c r="O485" i="2"/>
  <c r="H489" i="5"/>
  <c r="E488" i="6"/>
  <c r="G488" i="6"/>
  <c r="A489" i="6"/>
  <c r="C488" i="6"/>
  <c r="B488" i="6"/>
  <c r="B487" i="4"/>
  <c r="G487" i="4"/>
  <c r="A488" i="4"/>
  <c r="E487" i="4"/>
  <c r="C487" i="4"/>
  <c r="C494" i="5"/>
  <c r="D494" i="5"/>
  <c r="B494" i="5"/>
  <c r="A495" i="5"/>
  <c r="F494" i="5"/>
  <c r="F487" i="4" l="1"/>
  <c r="H487" i="4" s="1"/>
  <c r="D488" i="4" s="1"/>
  <c r="F488" i="6"/>
  <c r="H488" i="6" s="1"/>
  <c r="O486" i="2"/>
  <c r="H490" i="5"/>
  <c r="E489" i="6"/>
  <c r="A490" i="6"/>
  <c r="D489" i="6"/>
  <c r="C489" i="6"/>
  <c r="B489" i="6"/>
  <c r="G489" i="6"/>
  <c r="G488" i="4"/>
  <c r="C488" i="4"/>
  <c r="B488" i="4"/>
  <c r="A489" i="4"/>
  <c r="E488" i="4"/>
  <c r="C495" i="5"/>
  <c r="F495" i="5"/>
  <c r="D495" i="5"/>
  <c r="B495" i="5"/>
  <c r="A496" i="5"/>
  <c r="F488" i="4" l="1"/>
  <c r="H488" i="4" s="1"/>
  <c r="D489" i="4" s="1"/>
  <c r="F489" i="6"/>
  <c r="H489" i="6" s="1"/>
  <c r="D490" i="6" s="1"/>
  <c r="O487" i="2"/>
  <c r="H491" i="5"/>
  <c r="E490" i="6"/>
  <c r="C490" i="6"/>
  <c r="B490" i="6"/>
  <c r="A491" i="6"/>
  <c r="G490" i="6"/>
  <c r="G489" i="4"/>
  <c r="B489" i="4"/>
  <c r="A490" i="4"/>
  <c r="E489" i="4"/>
  <c r="C489" i="4"/>
  <c r="C496" i="5"/>
  <c r="F496" i="5"/>
  <c r="D496" i="5"/>
  <c r="A497" i="5"/>
  <c r="B496" i="5"/>
  <c r="F489" i="4" l="1"/>
  <c r="H489" i="4" s="1"/>
  <c r="F490" i="6"/>
  <c r="H490" i="6" s="1"/>
  <c r="D491" i="6" s="1"/>
  <c r="O488" i="2"/>
  <c r="H492" i="5"/>
  <c r="E491" i="6"/>
  <c r="A492" i="6"/>
  <c r="C491" i="6"/>
  <c r="B491" i="6"/>
  <c r="G491" i="6"/>
  <c r="B490" i="4"/>
  <c r="A491" i="4"/>
  <c r="G490" i="4"/>
  <c r="E490" i="4"/>
  <c r="C490" i="4"/>
  <c r="D490" i="4"/>
  <c r="C497" i="5"/>
  <c r="A498" i="5"/>
  <c r="F497" i="5"/>
  <c r="D497" i="5"/>
  <c r="B497" i="5"/>
  <c r="O489" i="2" l="1"/>
  <c r="H493" i="5"/>
  <c r="F490" i="4"/>
  <c r="H490" i="4" s="1"/>
  <c r="D491" i="4" s="1"/>
  <c r="E492" i="6"/>
  <c r="A493" i="6"/>
  <c r="G492" i="6"/>
  <c r="C492" i="6"/>
  <c r="B492" i="6"/>
  <c r="F491" i="6"/>
  <c r="H491" i="6" s="1"/>
  <c r="D492" i="6" s="1"/>
  <c r="A492" i="4"/>
  <c r="E491" i="4"/>
  <c r="G491" i="4"/>
  <c r="B491" i="4"/>
  <c r="C491" i="4"/>
  <c r="C498" i="5"/>
  <c r="A499" i="5"/>
  <c r="F498" i="5"/>
  <c r="D498" i="5"/>
  <c r="B498" i="5"/>
  <c r="O490" i="2" l="1"/>
  <c r="H494" i="5"/>
  <c r="F492" i="6"/>
  <c r="H492" i="6" s="1"/>
  <c r="D493" i="6" s="1"/>
  <c r="F491" i="4"/>
  <c r="H491" i="4" s="1"/>
  <c r="D492" i="4" s="1"/>
  <c r="E493" i="6"/>
  <c r="G493" i="6"/>
  <c r="C493" i="6"/>
  <c r="B493" i="6"/>
  <c r="A494" i="6"/>
  <c r="A493" i="4"/>
  <c r="B492" i="4"/>
  <c r="G492" i="4"/>
  <c r="E492" i="4"/>
  <c r="C492" i="4"/>
  <c r="C499" i="5"/>
  <c r="F499" i="5"/>
  <c r="B499" i="5"/>
  <c r="A500" i="5"/>
  <c r="D499" i="5"/>
  <c r="F493" i="6" l="1"/>
  <c r="H493" i="6" s="1"/>
  <c r="D494" i="6" s="1"/>
  <c r="O491" i="2"/>
  <c r="H495" i="5"/>
  <c r="F492" i="4"/>
  <c r="H492" i="4" s="1"/>
  <c r="D493" i="4" s="1"/>
  <c r="E494" i="6"/>
  <c r="G494" i="6"/>
  <c r="C494" i="6"/>
  <c r="A495" i="6"/>
  <c r="B494" i="6"/>
  <c r="C493" i="4"/>
  <c r="E493" i="4"/>
  <c r="B493" i="4"/>
  <c r="A494" i="4"/>
  <c r="G493" i="4"/>
  <c r="C500" i="5"/>
  <c r="A501" i="5"/>
  <c r="B500" i="5"/>
  <c r="F500" i="5"/>
  <c r="D500" i="5"/>
  <c r="F493" i="4" l="1"/>
  <c r="H493" i="4" s="1"/>
  <c r="D494" i="4" s="1"/>
  <c r="O492" i="2"/>
  <c r="H496" i="5"/>
  <c r="E495" i="6"/>
  <c r="G495" i="6"/>
  <c r="A496" i="6"/>
  <c r="C495" i="6"/>
  <c r="B495" i="6"/>
  <c r="F494" i="6"/>
  <c r="H494" i="6" s="1"/>
  <c r="D495" i="6" s="1"/>
  <c r="C494" i="4"/>
  <c r="A495" i="4"/>
  <c r="B494" i="4"/>
  <c r="G494" i="4"/>
  <c r="E494" i="4"/>
  <c r="C501" i="5"/>
  <c r="A502" i="5"/>
  <c r="B501" i="5"/>
  <c r="F501" i="5"/>
  <c r="D501" i="5"/>
  <c r="F494" i="4" l="1"/>
  <c r="H494" i="4" s="1"/>
  <c r="O493" i="2"/>
  <c r="H497" i="5"/>
  <c r="F495" i="6"/>
  <c r="H495" i="6" s="1"/>
  <c r="D496" i="6" s="1"/>
  <c r="E496" i="6"/>
  <c r="G496" i="6"/>
  <c r="C496" i="6"/>
  <c r="B496" i="6"/>
  <c r="A497" i="6"/>
  <c r="G495" i="4"/>
  <c r="B495" i="4"/>
  <c r="A496" i="4"/>
  <c r="D495" i="4"/>
  <c r="E495" i="4"/>
  <c r="C495" i="4"/>
  <c r="C502" i="5"/>
  <c r="F502" i="5"/>
  <c r="D502" i="5"/>
  <c r="B502" i="5"/>
  <c r="A503" i="5"/>
  <c r="O494" i="2" l="1"/>
  <c r="H498" i="5"/>
  <c r="E497" i="6"/>
  <c r="G497" i="6"/>
  <c r="B497" i="6"/>
  <c r="C497" i="6"/>
  <c r="A498" i="6"/>
  <c r="F496" i="6"/>
  <c r="H496" i="6" s="1"/>
  <c r="D497" i="6" s="1"/>
  <c r="F495" i="4"/>
  <c r="H495" i="4" s="1"/>
  <c r="D496" i="4" s="1"/>
  <c r="E496" i="4"/>
  <c r="A497" i="4"/>
  <c r="G496" i="4"/>
  <c r="C496" i="4"/>
  <c r="B496" i="4"/>
  <c r="C503" i="5"/>
  <c r="D503" i="5"/>
  <c r="B503" i="5"/>
  <c r="A504" i="5"/>
  <c r="F503" i="5"/>
  <c r="F496" i="4" l="1"/>
  <c r="H496" i="4" s="1"/>
  <c r="O495" i="2"/>
  <c r="H499" i="5"/>
  <c r="F497" i="6"/>
  <c r="H497" i="6" s="1"/>
  <c r="D498" i="6" s="1"/>
  <c r="E498" i="6"/>
  <c r="A499" i="6"/>
  <c r="G498" i="6"/>
  <c r="C498" i="6"/>
  <c r="B498" i="6"/>
  <c r="A498" i="4"/>
  <c r="E497" i="4"/>
  <c r="B497" i="4"/>
  <c r="G497" i="4"/>
  <c r="D497" i="4"/>
  <c r="C497" i="4"/>
  <c r="C504" i="5"/>
  <c r="A505" i="5"/>
  <c r="D504" i="5"/>
  <c r="B504" i="5"/>
  <c r="F504" i="5"/>
  <c r="C498" i="4" l="1"/>
  <c r="O496" i="2"/>
  <c r="H500" i="5"/>
  <c r="F498" i="6"/>
  <c r="H498" i="6" s="1"/>
  <c r="D499" i="6" s="1"/>
  <c r="F497" i="4"/>
  <c r="H497" i="4" s="1"/>
  <c r="D498" i="4" s="1"/>
  <c r="E499" i="6"/>
  <c r="A500" i="6"/>
  <c r="G499" i="6"/>
  <c r="B499" i="6"/>
  <c r="C499" i="6"/>
  <c r="G498" i="4"/>
  <c r="E498" i="4"/>
  <c r="A499" i="4"/>
  <c r="B498" i="4"/>
  <c r="C505" i="5"/>
  <c r="F505" i="5"/>
  <c r="D505" i="5"/>
  <c r="B505" i="5"/>
  <c r="A506" i="5"/>
  <c r="F498" i="4" l="1"/>
  <c r="H498" i="4" s="1"/>
  <c r="O497" i="2"/>
  <c r="H501" i="5"/>
  <c r="F499" i="6"/>
  <c r="H499" i="6" s="1"/>
  <c r="D500" i="6" s="1"/>
  <c r="E500" i="6"/>
  <c r="C500" i="6"/>
  <c r="B500" i="6"/>
  <c r="G500" i="6"/>
  <c r="A501" i="6"/>
  <c r="D499" i="4"/>
  <c r="C499" i="4"/>
  <c r="G499" i="4"/>
  <c r="B499" i="4"/>
  <c r="A500" i="4"/>
  <c r="E499" i="4"/>
  <c r="C506" i="5"/>
  <c r="A507" i="5"/>
  <c r="F506" i="5"/>
  <c r="D506" i="5"/>
  <c r="B506" i="5"/>
  <c r="F499" i="4" l="1"/>
  <c r="H499" i="4" s="1"/>
  <c r="D500" i="4" s="1"/>
  <c r="O498" i="2"/>
  <c r="H502" i="5"/>
  <c r="F500" i="6"/>
  <c r="H500" i="6" s="1"/>
  <c r="D501" i="6" s="1"/>
  <c r="E501" i="6"/>
  <c r="A502" i="6"/>
  <c r="C501" i="6"/>
  <c r="B501" i="6"/>
  <c r="G501" i="6"/>
  <c r="B500" i="4"/>
  <c r="C500" i="4"/>
  <c r="E500" i="4"/>
  <c r="G500" i="4"/>
  <c r="A501" i="4"/>
  <c r="C507" i="5"/>
  <c r="D507" i="5"/>
  <c r="B507" i="5"/>
  <c r="F507" i="5"/>
  <c r="A508" i="5"/>
  <c r="F500" i="4" l="1"/>
  <c r="H500" i="4" s="1"/>
  <c r="D501" i="4" s="1"/>
  <c r="O499" i="2"/>
  <c r="H503" i="5"/>
  <c r="F501" i="6"/>
  <c r="H501" i="6" s="1"/>
  <c r="D502" i="6" s="1"/>
  <c r="E502" i="6"/>
  <c r="A503" i="6"/>
  <c r="G502" i="6"/>
  <c r="C502" i="6"/>
  <c r="B502" i="6"/>
  <c r="E501" i="4"/>
  <c r="G501" i="4"/>
  <c r="B501" i="4"/>
  <c r="A502" i="4"/>
  <c r="C501" i="4"/>
  <c r="C508" i="5"/>
  <c r="F508" i="5"/>
  <c r="A509" i="5"/>
  <c r="D508" i="5"/>
  <c r="B508" i="5"/>
  <c r="F501" i="4" l="1"/>
  <c r="H501" i="4" s="1"/>
  <c r="O500" i="2"/>
  <c r="H504" i="5"/>
  <c r="F502" i="6"/>
  <c r="H502" i="6" s="1"/>
  <c r="D503" i="6" s="1"/>
  <c r="E503" i="6"/>
  <c r="B503" i="6"/>
  <c r="A504" i="6"/>
  <c r="C503" i="6"/>
  <c r="G503" i="6"/>
  <c r="D502" i="4"/>
  <c r="A503" i="4"/>
  <c r="B502" i="4"/>
  <c r="G502" i="4"/>
  <c r="E502" i="4"/>
  <c r="C502" i="4"/>
  <c r="C509" i="5"/>
  <c r="B509" i="5"/>
  <c r="A510" i="5"/>
  <c r="D509" i="5"/>
  <c r="F509" i="5"/>
  <c r="O501" i="2" l="1"/>
  <c r="H505" i="5"/>
  <c r="F503" i="6"/>
  <c r="H503" i="6" s="1"/>
  <c r="D504" i="6" s="1"/>
  <c r="F502" i="4"/>
  <c r="H502" i="4" s="1"/>
  <c r="D503" i="4" s="1"/>
  <c r="E504" i="6"/>
  <c r="A505" i="6"/>
  <c r="G504" i="6"/>
  <c r="C504" i="6"/>
  <c r="B504" i="6"/>
  <c r="A504" i="4"/>
  <c r="E503" i="4"/>
  <c r="B503" i="4"/>
  <c r="C503" i="4"/>
  <c r="G503" i="4"/>
  <c r="C510" i="5"/>
  <c r="A511" i="5"/>
  <c r="F510" i="5"/>
  <c r="D510" i="5"/>
  <c r="B510" i="5"/>
  <c r="O502" i="2" l="1"/>
  <c r="H506" i="5"/>
  <c r="F503" i="4"/>
  <c r="H503" i="4" s="1"/>
  <c r="D504" i="4" s="1"/>
  <c r="F504" i="6"/>
  <c r="H504" i="6" s="1"/>
  <c r="D505" i="6" s="1"/>
  <c r="E505" i="6"/>
  <c r="A506" i="6"/>
  <c r="G505" i="6"/>
  <c r="B505" i="6"/>
  <c r="C505" i="6"/>
  <c r="G504" i="4"/>
  <c r="B504" i="4"/>
  <c r="E504" i="4"/>
  <c r="C504" i="4"/>
  <c r="A505" i="4"/>
  <c r="C511" i="5"/>
  <c r="F511" i="5"/>
  <c r="A512" i="5"/>
  <c r="D511" i="5"/>
  <c r="B511" i="5"/>
  <c r="F504" i="4" l="1"/>
  <c r="H504" i="4" s="1"/>
  <c r="O503" i="2"/>
  <c r="H507" i="5"/>
  <c r="F505" i="6"/>
  <c r="H505" i="6" s="1"/>
  <c r="D506" i="6" s="1"/>
  <c r="E506" i="6"/>
  <c r="A507" i="6"/>
  <c r="C506" i="6"/>
  <c r="B506" i="6"/>
  <c r="G506" i="6"/>
  <c r="C505" i="4"/>
  <c r="E505" i="4"/>
  <c r="A506" i="4"/>
  <c r="B505" i="4"/>
  <c r="G505" i="4"/>
  <c r="D505" i="4"/>
  <c r="F505" i="4" s="1"/>
  <c r="C512" i="5"/>
  <c r="D512" i="5"/>
  <c r="B512" i="5"/>
  <c r="F512" i="5"/>
  <c r="A513" i="5"/>
  <c r="H505" i="4" l="1"/>
  <c r="O504" i="2"/>
  <c r="H508" i="5"/>
  <c r="F506" i="6"/>
  <c r="H506" i="6" s="1"/>
  <c r="D507" i="6" s="1"/>
  <c r="E507" i="6"/>
  <c r="G507" i="6"/>
  <c r="B507" i="6"/>
  <c r="A508" i="6"/>
  <c r="C507" i="6"/>
  <c r="D506" i="4"/>
  <c r="E506" i="4"/>
  <c r="A507" i="4"/>
  <c r="C506" i="4"/>
  <c r="B506" i="4"/>
  <c r="G506" i="4"/>
  <c r="C513" i="5"/>
  <c r="F513" i="5"/>
  <c r="D513" i="5"/>
  <c r="A514" i="5"/>
  <c r="B513" i="5"/>
  <c r="F506" i="4" l="1"/>
  <c r="H506" i="4" s="1"/>
  <c r="D507" i="4" s="1"/>
  <c r="F507" i="6"/>
  <c r="H507" i="6" s="1"/>
  <c r="D508" i="6" s="1"/>
  <c r="O505" i="2"/>
  <c r="H509" i="5"/>
  <c r="E508" i="6"/>
  <c r="A509" i="6"/>
  <c r="G508" i="6"/>
  <c r="B508" i="6"/>
  <c r="C508" i="6"/>
  <c r="A508" i="4"/>
  <c r="E507" i="4"/>
  <c r="G507" i="4"/>
  <c r="C507" i="4"/>
  <c r="B507" i="4"/>
  <c r="C514" i="5"/>
  <c r="F514" i="5"/>
  <c r="A515" i="5"/>
  <c r="D514" i="5"/>
  <c r="B514" i="5"/>
  <c r="F507" i="4" l="1"/>
  <c r="H507" i="4" s="1"/>
  <c r="D508" i="4" s="1"/>
  <c r="O506" i="2"/>
  <c r="H510" i="5"/>
  <c r="F508" i="6"/>
  <c r="H508" i="6" s="1"/>
  <c r="D509" i="6" s="1"/>
  <c r="E509" i="6"/>
  <c r="C509" i="6"/>
  <c r="B509" i="6"/>
  <c r="A510" i="6"/>
  <c r="G509" i="6"/>
  <c r="A509" i="4"/>
  <c r="B508" i="4"/>
  <c r="E508" i="4"/>
  <c r="G508" i="4"/>
  <c r="C508" i="4"/>
  <c r="C515" i="5"/>
  <c r="F515" i="5"/>
  <c r="D515" i="5"/>
  <c r="B515" i="5"/>
  <c r="A516" i="5"/>
  <c r="F508" i="4" l="1"/>
  <c r="H508" i="4" s="1"/>
  <c r="D509" i="4" s="1"/>
  <c r="O507" i="2"/>
  <c r="H511" i="5"/>
  <c r="F509" i="6"/>
  <c r="H509" i="6" s="1"/>
  <c r="D510" i="6" s="1"/>
  <c r="E510" i="6"/>
  <c r="A511" i="6"/>
  <c r="G510" i="6"/>
  <c r="C510" i="6"/>
  <c r="B510" i="6"/>
  <c r="B509" i="4"/>
  <c r="C509" i="4"/>
  <c r="A510" i="4"/>
  <c r="G509" i="4"/>
  <c r="E509" i="4"/>
  <c r="C516" i="5"/>
  <c r="D516" i="5"/>
  <c r="B516" i="5"/>
  <c r="F516" i="5"/>
  <c r="A517" i="5"/>
  <c r="F509" i="4" l="1"/>
  <c r="H509" i="4" s="1"/>
  <c r="O508" i="2"/>
  <c r="H512" i="5"/>
  <c r="F510" i="6"/>
  <c r="H510" i="6" s="1"/>
  <c r="D511" i="6" s="1"/>
  <c r="E511" i="6"/>
  <c r="A512" i="6"/>
  <c r="C511" i="6"/>
  <c r="G511" i="6"/>
  <c r="B511" i="6"/>
  <c r="C510" i="4"/>
  <c r="D510" i="4"/>
  <c r="A511" i="4"/>
  <c r="B510" i="4"/>
  <c r="G510" i="4"/>
  <c r="E510" i="4"/>
  <c r="C517" i="5"/>
  <c r="F517" i="5"/>
  <c r="A518" i="5"/>
  <c r="D517" i="5"/>
  <c r="B517" i="5"/>
  <c r="F510" i="4" l="1"/>
  <c r="H510" i="4" s="1"/>
  <c r="D511" i="4" s="1"/>
  <c r="F511" i="6"/>
  <c r="H511" i="6" s="1"/>
  <c r="D512" i="6" s="1"/>
  <c r="O509" i="2"/>
  <c r="H513" i="5"/>
  <c r="E512" i="6"/>
  <c r="C512" i="6"/>
  <c r="B512" i="6"/>
  <c r="A513" i="6"/>
  <c r="G512" i="6"/>
  <c r="A512" i="4"/>
  <c r="G511" i="4"/>
  <c r="B511" i="4"/>
  <c r="C511" i="4"/>
  <c r="E511" i="4"/>
  <c r="C518" i="5"/>
  <c r="F518" i="5"/>
  <c r="D518" i="5"/>
  <c r="B518" i="5"/>
  <c r="A519" i="5"/>
  <c r="F511" i="4" l="1"/>
  <c r="F512" i="6"/>
  <c r="H512" i="6" s="1"/>
  <c r="D513" i="6" s="1"/>
  <c r="H511" i="4"/>
  <c r="O510" i="2"/>
  <c r="H514" i="5"/>
  <c r="E513" i="6"/>
  <c r="A514" i="6"/>
  <c r="C513" i="6"/>
  <c r="B513" i="6"/>
  <c r="G513" i="6"/>
  <c r="D512" i="4"/>
  <c r="C512" i="4"/>
  <c r="B512" i="4"/>
  <c r="G512" i="4"/>
  <c r="A513" i="4"/>
  <c r="E512" i="4"/>
  <c r="C519" i="5"/>
  <c r="A520" i="5"/>
  <c r="F519" i="5"/>
  <c r="D519" i="5"/>
  <c r="B519" i="5"/>
  <c r="F512" i="4" l="1"/>
  <c r="H512" i="4" s="1"/>
  <c r="D513" i="4" s="1"/>
  <c r="O511" i="2"/>
  <c r="H515" i="5"/>
  <c r="F513" i="6"/>
  <c r="H513" i="6" s="1"/>
  <c r="D514" i="6" s="1"/>
  <c r="E514" i="6"/>
  <c r="A515" i="6"/>
  <c r="G514" i="6"/>
  <c r="B514" i="6"/>
  <c r="C514" i="6"/>
  <c r="A514" i="4"/>
  <c r="E513" i="4"/>
  <c r="B513" i="4"/>
  <c r="C513" i="4"/>
  <c r="G513" i="4"/>
  <c r="C520" i="5"/>
  <c r="F520" i="5"/>
  <c r="D520" i="5"/>
  <c r="B520" i="5"/>
  <c r="A521" i="5"/>
  <c r="F513" i="4" l="1"/>
  <c r="H513" i="4" s="1"/>
  <c r="D514" i="4" s="1"/>
  <c r="O512" i="2"/>
  <c r="H516" i="5"/>
  <c r="F514" i="6"/>
  <c r="H514" i="6" s="1"/>
  <c r="D515" i="6" s="1"/>
  <c r="E515" i="6"/>
  <c r="G515" i="6"/>
  <c r="C515" i="6"/>
  <c r="B515" i="6"/>
  <c r="A516" i="6"/>
  <c r="E514" i="4"/>
  <c r="C514" i="4"/>
  <c r="A515" i="4"/>
  <c r="G514" i="4"/>
  <c r="B514" i="4"/>
  <c r="C521" i="5"/>
  <c r="A522" i="5"/>
  <c r="F521" i="5"/>
  <c r="D521" i="5"/>
  <c r="B521" i="5"/>
  <c r="F514" i="4" l="1"/>
  <c r="H514" i="4" s="1"/>
  <c r="O513" i="2"/>
  <c r="H517" i="5"/>
  <c r="F515" i="6"/>
  <c r="H515" i="6" s="1"/>
  <c r="D516" i="6" s="1"/>
  <c r="E516" i="6"/>
  <c r="C516" i="6"/>
  <c r="G516" i="6"/>
  <c r="B516" i="6"/>
  <c r="A517" i="6"/>
  <c r="D515" i="4"/>
  <c r="E515" i="4"/>
  <c r="G515" i="4"/>
  <c r="B515" i="4"/>
  <c r="C515" i="4"/>
  <c r="A516" i="4"/>
  <c r="C522" i="5"/>
  <c r="A523" i="5"/>
  <c r="F522" i="5"/>
  <c r="D522" i="5"/>
  <c r="B522" i="5"/>
  <c r="F515" i="4" l="1"/>
  <c r="H515" i="4"/>
  <c r="F516" i="6"/>
  <c r="H516" i="6" s="1"/>
  <c r="O514" i="2"/>
  <c r="H518" i="5"/>
  <c r="E517" i="6"/>
  <c r="G517" i="6"/>
  <c r="A518" i="6"/>
  <c r="D517" i="6"/>
  <c r="C517" i="6"/>
  <c r="B517" i="6"/>
  <c r="D516" i="4"/>
  <c r="A517" i="4"/>
  <c r="B516" i="4"/>
  <c r="C516" i="4"/>
  <c r="E516" i="4"/>
  <c r="G516" i="4"/>
  <c r="C523" i="5"/>
  <c r="F523" i="5"/>
  <c r="A524" i="5"/>
  <c r="D523" i="5"/>
  <c r="B523" i="5"/>
  <c r="F516" i="4" l="1"/>
  <c r="F517" i="6"/>
  <c r="H517" i="6" s="1"/>
  <c r="O515" i="2"/>
  <c r="H519" i="5"/>
  <c r="H516" i="4"/>
  <c r="D517" i="4" s="1"/>
  <c r="E518" i="6"/>
  <c r="G518" i="6"/>
  <c r="A519" i="6"/>
  <c r="D518" i="6"/>
  <c r="C518" i="6"/>
  <c r="B518" i="6"/>
  <c r="A518" i="4"/>
  <c r="C517" i="4"/>
  <c r="G517" i="4"/>
  <c r="E517" i="4"/>
  <c r="B517" i="4"/>
  <c r="C524" i="5"/>
  <c r="A525" i="5"/>
  <c r="F524" i="5"/>
  <c r="D524" i="5"/>
  <c r="B524" i="5"/>
  <c r="F517" i="4" l="1"/>
  <c r="H517" i="4" s="1"/>
  <c r="D518" i="4" s="1"/>
  <c r="O516" i="2"/>
  <c r="H520" i="5"/>
  <c r="E519" i="6"/>
  <c r="G519" i="6"/>
  <c r="B519" i="6"/>
  <c r="C519" i="6"/>
  <c r="A520" i="6"/>
  <c r="F518" i="6"/>
  <c r="H518" i="6" s="1"/>
  <c r="D519" i="6" s="1"/>
  <c r="E518" i="4"/>
  <c r="G518" i="4"/>
  <c r="A519" i="4"/>
  <c r="C518" i="4"/>
  <c r="B518" i="4"/>
  <c r="C525" i="5"/>
  <c r="D525" i="5"/>
  <c r="B525" i="5"/>
  <c r="A526" i="5"/>
  <c r="F525" i="5"/>
  <c r="F518" i="4" l="1"/>
  <c r="H518" i="4" s="1"/>
  <c r="O517" i="2"/>
  <c r="H521" i="5"/>
  <c r="F519" i="6"/>
  <c r="H519" i="6" s="1"/>
  <c r="D520" i="6" s="1"/>
  <c r="E520" i="6"/>
  <c r="A521" i="6"/>
  <c r="B520" i="6"/>
  <c r="G520" i="6"/>
  <c r="C520" i="6"/>
  <c r="D519" i="4"/>
  <c r="E519" i="4"/>
  <c r="A520" i="4"/>
  <c r="B519" i="4"/>
  <c r="G519" i="4"/>
  <c r="C519" i="4"/>
  <c r="C526" i="5"/>
  <c r="F526" i="5"/>
  <c r="D526" i="5"/>
  <c r="B526" i="5"/>
  <c r="A527" i="5"/>
  <c r="F519" i="4" l="1"/>
  <c r="H519" i="4" s="1"/>
  <c r="D520" i="4" s="1"/>
  <c r="O518" i="2"/>
  <c r="H522" i="5"/>
  <c r="F520" i="6"/>
  <c r="H520" i="6" s="1"/>
  <c r="D521" i="6" s="1"/>
  <c r="E521" i="6"/>
  <c r="G521" i="6"/>
  <c r="A522" i="6"/>
  <c r="C521" i="6"/>
  <c r="B521" i="6"/>
  <c r="G520" i="4"/>
  <c r="A521" i="4"/>
  <c r="E520" i="4"/>
  <c r="B520" i="4"/>
  <c r="C520" i="4"/>
  <c r="C527" i="5"/>
  <c r="A528" i="5"/>
  <c r="F527" i="5"/>
  <c r="B527" i="5"/>
  <c r="D527" i="5"/>
  <c r="F521" i="6" l="1"/>
  <c r="F520" i="4"/>
  <c r="H520" i="4" s="1"/>
  <c r="O519" i="2"/>
  <c r="H523" i="5"/>
  <c r="H521" i="6"/>
  <c r="D522" i="6" s="1"/>
  <c r="E522" i="6"/>
  <c r="C522" i="6"/>
  <c r="B522" i="6"/>
  <c r="G522" i="6"/>
  <c r="A523" i="6"/>
  <c r="D521" i="4"/>
  <c r="A522" i="4"/>
  <c r="C521" i="4"/>
  <c r="E521" i="4"/>
  <c r="B521" i="4"/>
  <c r="G521" i="4"/>
  <c r="C528" i="5"/>
  <c r="F528" i="5"/>
  <c r="D528" i="5"/>
  <c r="B528" i="5"/>
  <c r="A529" i="5"/>
  <c r="F522" i="6" l="1"/>
  <c r="H522" i="6" s="1"/>
  <c r="F521" i="4"/>
  <c r="H521" i="4" s="1"/>
  <c r="D522" i="4" s="1"/>
  <c r="O520" i="2"/>
  <c r="H524" i="5"/>
  <c r="E523" i="6"/>
  <c r="A524" i="6"/>
  <c r="D523" i="6"/>
  <c r="G523" i="6"/>
  <c r="C523" i="6"/>
  <c r="B523" i="6"/>
  <c r="G522" i="4"/>
  <c r="C522" i="4"/>
  <c r="E522" i="4"/>
  <c r="A523" i="4"/>
  <c r="B522" i="4"/>
  <c r="C529" i="5"/>
  <c r="F529" i="5"/>
  <c r="D529" i="5"/>
  <c r="B529" i="5"/>
  <c r="A530" i="5"/>
  <c r="F523" i="6" l="1"/>
  <c r="H523" i="6" s="1"/>
  <c r="D524" i="6" s="1"/>
  <c r="O521" i="2"/>
  <c r="H525" i="5"/>
  <c r="F522" i="4"/>
  <c r="H522" i="4" s="1"/>
  <c r="D523" i="4" s="1"/>
  <c r="E524" i="6"/>
  <c r="A525" i="6"/>
  <c r="C524" i="6"/>
  <c r="B524" i="6"/>
  <c r="G524" i="6"/>
  <c r="B523" i="4"/>
  <c r="G523" i="4"/>
  <c r="C523" i="4"/>
  <c r="E523" i="4"/>
  <c r="A524" i="4"/>
  <c r="C530" i="5"/>
  <c r="A531" i="5"/>
  <c r="F530" i="5"/>
  <c r="D530" i="5"/>
  <c r="B530" i="5"/>
  <c r="F524" i="6" l="1"/>
  <c r="H524" i="6" s="1"/>
  <c r="D525" i="6" s="1"/>
  <c r="O522" i="2"/>
  <c r="H526" i="5"/>
  <c r="F523" i="4"/>
  <c r="H523" i="4" s="1"/>
  <c r="D524" i="4" s="1"/>
  <c r="E525" i="6"/>
  <c r="C525" i="6"/>
  <c r="B525" i="6"/>
  <c r="G525" i="6"/>
  <c r="A526" i="6"/>
  <c r="C524" i="4"/>
  <c r="E524" i="4"/>
  <c r="A525" i="4"/>
  <c r="B524" i="4"/>
  <c r="G524" i="4"/>
  <c r="C531" i="5"/>
  <c r="F531" i="5"/>
  <c r="D531" i="5"/>
  <c r="B531" i="5"/>
  <c r="A532" i="5"/>
  <c r="F524" i="4" l="1"/>
  <c r="H524" i="4" s="1"/>
  <c r="D525" i="4" s="1"/>
  <c r="F525" i="6"/>
  <c r="H525" i="6" s="1"/>
  <c r="D526" i="6" s="1"/>
  <c r="O523" i="2"/>
  <c r="H527" i="5"/>
  <c r="E526" i="6"/>
  <c r="A527" i="6"/>
  <c r="G526" i="6"/>
  <c r="C526" i="6"/>
  <c r="B526" i="6"/>
  <c r="G525" i="4"/>
  <c r="E525" i="4"/>
  <c r="B525" i="4"/>
  <c r="A526" i="4"/>
  <c r="C525" i="4"/>
  <c r="C532" i="5"/>
  <c r="F532" i="5"/>
  <c r="A533" i="5"/>
  <c r="D532" i="5"/>
  <c r="B532" i="5"/>
  <c r="F525" i="4" l="1"/>
  <c r="H525" i="4" s="1"/>
  <c r="F526" i="6"/>
  <c r="H526" i="6" s="1"/>
  <c r="D527" i="6" s="1"/>
  <c r="O524" i="2"/>
  <c r="H528" i="5"/>
  <c r="E527" i="6"/>
  <c r="G527" i="6"/>
  <c r="C527" i="6"/>
  <c r="A528" i="6"/>
  <c r="B527" i="6"/>
  <c r="C526" i="4"/>
  <c r="E526" i="4"/>
  <c r="B526" i="4"/>
  <c r="A527" i="4"/>
  <c r="G526" i="4"/>
  <c r="D526" i="4"/>
  <c r="C533" i="5"/>
  <c r="F533" i="5"/>
  <c r="D533" i="5"/>
  <c r="B533" i="5"/>
  <c r="A534" i="5"/>
  <c r="F527" i="6" l="1"/>
  <c r="H527" i="6" s="1"/>
  <c r="D528" i="6" s="1"/>
  <c r="F526" i="4"/>
  <c r="H526" i="4" s="1"/>
  <c r="O525" i="2"/>
  <c r="H529" i="5"/>
  <c r="E528" i="6"/>
  <c r="G528" i="6"/>
  <c r="C528" i="6"/>
  <c r="B528" i="6"/>
  <c r="A529" i="6"/>
  <c r="D527" i="4"/>
  <c r="E527" i="4"/>
  <c r="G527" i="4"/>
  <c r="C527" i="4"/>
  <c r="A528" i="4"/>
  <c r="F527" i="4"/>
  <c r="H527" i="4" s="1"/>
  <c r="B527" i="4"/>
  <c r="C534" i="5"/>
  <c r="A535" i="5"/>
  <c r="F534" i="5"/>
  <c r="D534" i="5"/>
  <c r="B534" i="5"/>
  <c r="F528" i="6" l="1"/>
  <c r="O526" i="2"/>
  <c r="H530" i="5"/>
  <c r="E529" i="6"/>
  <c r="C529" i="6"/>
  <c r="B529" i="6"/>
  <c r="A530" i="6"/>
  <c r="G529" i="6"/>
  <c r="H528" i="6"/>
  <c r="D529" i="6" s="1"/>
  <c r="G528" i="4"/>
  <c r="E528" i="4"/>
  <c r="A529" i="4"/>
  <c r="C528" i="4"/>
  <c r="B528" i="4"/>
  <c r="D528" i="4"/>
  <c r="C535" i="5"/>
  <c r="F535" i="5"/>
  <c r="B535" i="5"/>
  <c r="D535" i="5"/>
  <c r="A536" i="5"/>
  <c r="F528" i="4" l="1"/>
  <c r="H528" i="4" s="1"/>
  <c r="D529" i="4" s="1"/>
  <c r="O527" i="2"/>
  <c r="H531" i="5"/>
  <c r="F529" i="6"/>
  <c r="H529" i="6" s="1"/>
  <c r="D530" i="6" s="1"/>
  <c r="E530" i="6"/>
  <c r="G530" i="6"/>
  <c r="A531" i="6"/>
  <c r="C530" i="6"/>
  <c r="B530" i="6"/>
  <c r="C529" i="4"/>
  <c r="G529" i="4"/>
  <c r="B529" i="4"/>
  <c r="E529" i="4"/>
  <c r="A530" i="4"/>
  <c r="C536" i="5"/>
  <c r="A537" i="5"/>
  <c r="F536" i="5"/>
  <c r="D536" i="5"/>
  <c r="B536" i="5"/>
  <c r="O528" i="2" l="1"/>
  <c r="H532" i="5"/>
  <c r="F530" i="6"/>
  <c r="H530" i="6" s="1"/>
  <c r="D531" i="6" s="1"/>
  <c r="F529" i="4"/>
  <c r="H529" i="4" s="1"/>
  <c r="D530" i="4" s="1"/>
  <c r="E531" i="6"/>
  <c r="G531" i="6"/>
  <c r="C531" i="6"/>
  <c r="B531" i="6"/>
  <c r="A532" i="6"/>
  <c r="C530" i="4"/>
  <c r="G530" i="4"/>
  <c r="E530" i="4"/>
  <c r="B530" i="4"/>
  <c r="A531" i="4"/>
  <c r="C537" i="5"/>
  <c r="A538" i="5"/>
  <c r="F537" i="5"/>
  <c r="D537" i="5"/>
  <c r="B537" i="5"/>
  <c r="O529" i="2" l="1"/>
  <c r="H533" i="5"/>
  <c r="F530" i="4"/>
  <c r="H530" i="4" s="1"/>
  <c r="D531" i="4" s="1"/>
  <c r="F531" i="6"/>
  <c r="H531" i="6" s="1"/>
  <c r="D532" i="6" s="1"/>
  <c r="E532" i="6"/>
  <c r="G532" i="6"/>
  <c r="A533" i="6"/>
  <c r="B532" i="6"/>
  <c r="C532" i="6"/>
  <c r="E531" i="4"/>
  <c r="C531" i="4"/>
  <c r="A532" i="4"/>
  <c r="B531" i="4"/>
  <c r="G531" i="4"/>
  <c r="C538" i="5"/>
  <c r="F538" i="5"/>
  <c r="D538" i="5"/>
  <c r="B538" i="5"/>
  <c r="A539" i="5"/>
  <c r="F531" i="4" l="1"/>
  <c r="H531" i="4" s="1"/>
  <c r="F532" i="6"/>
  <c r="H532" i="6" s="1"/>
  <c r="D533" i="6" s="1"/>
  <c r="O530" i="2"/>
  <c r="H534" i="5"/>
  <c r="E533" i="6"/>
  <c r="G533" i="6"/>
  <c r="C533" i="6"/>
  <c r="A534" i="6"/>
  <c r="B533" i="6"/>
  <c r="D532" i="4"/>
  <c r="A533" i="4"/>
  <c r="E532" i="4"/>
  <c r="B532" i="4"/>
  <c r="C532" i="4"/>
  <c r="G532" i="4"/>
  <c r="C539" i="5"/>
  <c r="F539" i="5"/>
  <c r="D539" i="5"/>
  <c r="B539" i="5"/>
  <c r="A540" i="5"/>
  <c r="F532" i="4" l="1"/>
  <c r="H532" i="4"/>
  <c r="F533" i="6"/>
  <c r="H533" i="6" s="1"/>
  <c r="D534" i="6" s="1"/>
  <c r="O531" i="2"/>
  <c r="H535" i="5"/>
  <c r="E534" i="6"/>
  <c r="A535" i="6"/>
  <c r="G534" i="6"/>
  <c r="B534" i="6"/>
  <c r="C534" i="6"/>
  <c r="B533" i="4"/>
  <c r="G533" i="4"/>
  <c r="A534" i="4"/>
  <c r="D533" i="4"/>
  <c r="E533" i="4"/>
  <c r="C533" i="4"/>
  <c r="C540" i="5"/>
  <c r="B540" i="5"/>
  <c r="A541" i="5"/>
  <c r="F540" i="5"/>
  <c r="D540" i="5"/>
  <c r="F533" i="4" l="1"/>
  <c r="H533" i="4" s="1"/>
  <c r="D534" i="4" s="1"/>
  <c r="F534" i="6"/>
  <c r="H534" i="6" s="1"/>
  <c r="D535" i="6" s="1"/>
  <c r="O532" i="2"/>
  <c r="H536" i="5"/>
  <c r="E535" i="6"/>
  <c r="C535" i="6"/>
  <c r="B535" i="6"/>
  <c r="G535" i="6"/>
  <c r="A536" i="6"/>
  <c r="G534" i="4"/>
  <c r="C534" i="4"/>
  <c r="E534" i="4"/>
  <c r="B534" i="4"/>
  <c r="A535" i="4"/>
  <c r="C541" i="5"/>
  <c r="F541" i="5"/>
  <c r="A542" i="5"/>
  <c r="B541" i="5"/>
  <c r="D541" i="5"/>
  <c r="F534" i="4" l="1"/>
  <c r="H534" i="4" s="1"/>
  <c r="D535" i="4" s="1"/>
  <c r="F535" i="6"/>
  <c r="H535" i="6" s="1"/>
  <c r="D536" i="6" s="1"/>
  <c r="O533" i="2"/>
  <c r="H537" i="5"/>
  <c r="E536" i="6"/>
  <c r="G536" i="6"/>
  <c r="A537" i="6"/>
  <c r="C536" i="6"/>
  <c r="B536" i="6"/>
  <c r="E535" i="4"/>
  <c r="A536" i="4"/>
  <c r="B535" i="4"/>
  <c r="G535" i="4"/>
  <c r="C535" i="4"/>
  <c r="C542" i="5"/>
  <c r="F542" i="5"/>
  <c r="D542" i="5"/>
  <c r="B542" i="5"/>
  <c r="A543" i="5"/>
  <c r="F535" i="4" l="1"/>
  <c r="H535" i="4" s="1"/>
  <c r="D536" i="4" s="1"/>
  <c r="F536" i="6"/>
  <c r="H536" i="6" s="1"/>
  <c r="D537" i="6" s="1"/>
  <c r="O534" i="2"/>
  <c r="H538" i="5"/>
  <c r="E537" i="6"/>
  <c r="A538" i="6"/>
  <c r="G537" i="6"/>
  <c r="B537" i="6"/>
  <c r="C537" i="6"/>
  <c r="E536" i="4"/>
  <c r="A537" i="4"/>
  <c r="C536" i="4"/>
  <c r="G536" i="4"/>
  <c r="B536" i="4"/>
  <c r="C543" i="5"/>
  <c r="D543" i="5"/>
  <c r="B543" i="5"/>
  <c r="A544" i="5"/>
  <c r="F543" i="5"/>
  <c r="F536" i="4" l="1"/>
  <c r="H536" i="4" s="1"/>
  <c r="D537" i="4" s="1"/>
  <c r="F537" i="6"/>
  <c r="H537" i="6" s="1"/>
  <c r="D538" i="6" s="1"/>
  <c r="O535" i="2"/>
  <c r="H539" i="5"/>
  <c r="E538" i="6"/>
  <c r="C538" i="6"/>
  <c r="B538" i="6"/>
  <c r="A539" i="6"/>
  <c r="G538" i="6"/>
  <c r="B537" i="4"/>
  <c r="E537" i="4"/>
  <c r="A538" i="4"/>
  <c r="G537" i="4"/>
  <c r="C537" i="4"/>
  <c r="C544" i="5"/>
  <c r="F544" i="5"/>
  <c r="A545" i="5"/>
  <c r="D544" i="5"/>
  <c r="B544" i="5"/>
  <c r="F537" i="4" l="1"/>
  <c r="H537" i="4" s="1"/>
  <c r="F538" i="6"/>
  <c r="H538" i="6" s="1"/>
  <c r="D539" i="6" s="1"/>
  <c r="O536" i="2"/>
  <c r="H540" i="5"/>
  <c r="E539" i="6"/>
  <c r="G539" i="6"/>
  <c r="C539" i="6"/>
  <c r="B539" i="6"/>
  <c r="A540" i="6"/>
  <c r="A539" i="4"/>
  <c r="D538" i="4"/>
  <c r="G538" i="4"/>
  <c r="E538" i="4"/>
  <c r="B538" i="4"/>
  <c r="C538" i="4"/>
  <c r="C545" i="5"/>
  <c r="A546" i="5"/>
  <c r="F545" i="5"/>
  <c r="D545" i="5"/>
  <c r="B545" i="5"/>
  <c r="O537" i="2" l="1"/>
  <c r="H541" i="5"/>
  <c r="F538" i="4"/>
  <c r="H538" i="4" s="1"/>
  <c r="D539" i="4" s="1"/>
  <c r="E540" i="6"/>
  <c r="G540" i="6"/>
  <c r="C540" i="6"/>
  <c r="A541" i="6"/>
  <c r="B540" i="6"/>
  <c r="F539" i="6"/>
  <c r="H539" i="6" s="1"/>
  <c r="D540" i="6" s="1"/>
  <c r="C539" i="4"/>
  <c r="B539" i="4"/>
  <c r="G539" i="4"/>
  <c r="A540" i="4"/>
  <c r="E539" i="4"/>
  <c r="C546" i="5"/>
  <c r="B546" i="5"/>
  <c r="D546" i="5"/>
  <c r="A547" i="5"/>
  <c r="F546" i="5"/>
  <c r="F539" i="4" l="1"/>
  <c r="H539" i="4" s="1"/>
  <c r="O538" i="2"/>
  <c r="H542" i="5"/>
  <c r="F540" i="6"/>
  <c r="H540" i="6" s="1"/>
  <c r="D541" i="6" s="1"/>
  <c r="E541" i="6"/>
  <c r="G541" i="6"/>
  <c r="C541" i="6"/>
  <c r="A542" i="6"/>
  <c r="B541" i="6"/>
  <c r="D540" i="4"/>
  <c r="G540" i="4"/>
  <c r="E540" i="4"/>
  <c r="C540" i="4"/>
  <c r="B540" i="4"/>
  <c r="A541" i="4"/>
  <c r="C547" i="5"/>
  <c r="F547" i="5"/>
  <c r="A548" i="5"/>
  <c r="D547" i="5"/>
  <c r="B547" i="5"/>
  <c r="F540" i="4" l="1"/>
  <c r="H540" i="4" s="1"/>
  <c r="O539" i="2"/>
  <c r="H543" i="5"/>
  <c r="E542" i="6"/>
  <c r="G542" i="6"/>
  <c r="B542" i="6"/>
  <c r="A543" i="6"/>
  <c r="C542" i="6"/>
  <c r="F541" i="6"/>
  <c r="H541" i="6" s="1"/>
  <c r="D542" i="6" s="1"/>
  <c r="A542" i="4"/>
  <c r="B541" i="4"/>
  <c r="E541" i="4"/>
  <c r="C541" i="4"/>
  <c r="D541" i="4"/>
  <c r="G541" i="4"/>
  <c r="C548" i="5"/>
  <c r="F548" i="5"/>
  <c r="D548" i="5"/>
  <c r="B548" i="5"/>
  <c r="A549" i="5"/>
  <c r="F541" i="4" l="1"/>
  <c r="H541" i="4" s="1"/>
  <c r="D542" i="4" s="1"/>
  <c r="O540" i="2"/>
  <c r="H544" i="5"/>
  <c r="F542" i="6"/>
  <c r="H542" i="6" s="1"/>
  <c r="D543" i="6" s="1"/>
  <c r="E543" i="6"/>
  <c r="A544" i="6"/>
  <c r="B543" i="6"/>
  <c r="G543" i="6"/>
  <c r="C543" i="6"/>
  <c r="B542" i="4"/>
  <c r="G542" i="4"/>
  <c r="A543" i="4"/>
  <c r="E542" i="4"/>
  <c r="C542" i="4"/>
  <c r="C549" i="5"/>
  <c r="A550" i="5"/>
  <c r="F549" i="5"/>
  <c r="D549" i="5"/>
  <c r="B549" i="5"/>
  <c r="F542" i="4" l="1"/>
  <c r="H542" i="4" s="1"/>
  <c r="O541" i="2"/>
  <c r="H545" i="5"/>
  <c r="F543" i="6"/>
  <c r="H543" i="6" s="1"/>
  <c r="D544" i="6" s="1"/>
  <c r="E544" i="6"/>
  <c r="A545" i="6"/>
  <c r="G544" i="6"/>
  <c r="B544" i="6"/>
  <c r="C544" i="6"/>
  <c r="D543" i="4"/>
  <c r="E543" i="4"/>
  <c r="G543" i="4"/>
  <c r="A544" i="4"/>
  <c r="B543" i="4"/>
  <c r="C543" i="4"/>
  <c r="C550" i="5"/>
  <c r="F550" i="5"/>
  <c r="B550" i="5"/>
  <c r="D550" i="5"/>
  <c r="A551" i="5"/>
  <c r="F543" i="4" l="1"/>
  <c r="H543" i="4" s="1"/>
  <c r="D544" i="4" s="1"/>
  <c r="O542" i="2"/>
  <c r="H546" i="5"/>
  <c r="F544" i="6"/>
  <c r="H544" i="6" s="1"/>
  <c r="D545" i="6" s="1"/>
  <c r="E545" i="6"/>
  <c r="G545" i="6"/>
  <c r="B545" i="6"/>
  <c r="C545" i="6"/>
  <c r="A546" i="6"/>
  <c r="E544" i="4"/>
  <c r="G544" i="4"/>
  <c r="C544" i="4"/>
  <c r="B544" i="4"/>
  <c r="A545" i="4"/>
  <c r="C551" i="5"/>
  <c r="A552" i="5"/>
  <c r="D551" i="5"/>
  <c r="B551" i="5"/>
  <c r="F551" i="5"/>
  <c r="F544" i="4" l="1"/>
  <c r="H544" i="4" s="1"/>
  <c r="D545" i="4" s="1"/>
  <c r="O543" i="2"/>
  <c r="H547" i="5"/>
  <c r="F545" i="6"/>
  <c r="H545" i="6" s="1"/>
  <c r="D546" i="6" s="1"/>
  <c r="E546" i="6"/>
  <c r="A547" i="6"/>
  <c r="C546" i="6"/>
  <c r="B546" i="6"/>
  <c r="G546" i="6"/>
  <c r="A546" i="4"/>
  <c r="E545" i="4"/>
  <c r="C545" i="4"/>
  <c r="G545" i="4"/>
  <c r="B545" i="4"/>
  <c r="C552" i="5"/>
  <c r="A553" i="5"/>
  <c r="F552" i="5"/>
  <c r="D552" i="5"/>
  <c r="B552" i="5"/>
  <c r="O544" i="2" l="1"/>
  <c r="H548" i="5"/>
  <c r="F545" i="4"/>
  <c r="H545" i="4" s="1"/>
  <c r="D546" i="4" s="1"/>
  <c r="F546" i="6"/>
  <c r="H546" i="6" s="1"/>
  <c r="D547" i="6" s="1"/>
  <c r="E547" i="6"/>
  <c r="A548" i="6"/>
  <c r="G547" i="6"/>
  <c r="C547" i="6"/>
  <c r="B547" i="6"/>
  <c r="E546" i="4"/>
  <c r="A547" i="4"/>
  <c r="C546" i="4"/>
  <c r="G546" i="4"/>
  <c r="B546" i="4"/>
  <c r="C553" i="5"/>
  <c r="F553" i="5"/>
  <c r="A554" i="5"/>
  <c r="D553" i="5"/>
  <c r="B553" i="5"/>
  <c r="F546" i="4" l="1"/>
  <c r="H546" i="4" s="1"/>
  <c r="O545" i="2"/>
  <c r="H549" i="5"/>
  <c r="F547" i="6"/>
  <c r="H547" i="6" s="1"/>
  <c r="D548" i="6" s="1"/>
  <c r="E548" i="6"/>
  <c r="G548" i="6"/>
  <c r="C548" i="6"/>
  <c r="B548" i="6"/>
  <c r="A549" i="6"/>
  <c r="D547" i="4"/>
  <c r="C547" i="4"/>
  <c r="B547" i="4"/>
  <c r="G547" i="4"/>
  <c r="E547" i="4"/>
  <c r="A548" i="4"/>
  <c r="C554" i="5"/>
  <c r="D554" i="5"/>
  <c r="B554" i="5"/>
  <c r="F554" i="5"/>
  <c r="A555" i="5"/>
  <c r="O546" i="2" l="1"/>
  <c r="H550" i="5"/>
  <c r="F548" i="6"/>
  <c r="H548" i="6" s="1"/>
  <c r="D549" i="6" s="1"/>
  <c r="F547" i="4"/>
  <c r="H547" i="4" s="1"/>
  <c r="D548" i="4" s="1"/>
  <c r="E549" i="6"/>
  <c r="C549" i="6"/>
  <c r="A550" i="6"/>
  <c r="G549" i="6"/>
  <c r="B549" i="6"/>
  <c r="G548" i="4"/>
  <c r="C548" i="4"/>
  <c r="E548" i="4"/>
  <c r="B548" i="4"/>
  <c r="A549" i="4"/>
  <c r="C555" i="5"/>
  <c r="A556" i="5"/>
  <c r="F555" i="5"/>
  <c r="D555" i="5"/>
  <c r="B555" i="5"/>
  <c r="O547" i="2" l="1"/>
  <c r="H551" i="5"/>
  <c r="F548" i="4"/>
  <c r="H548" i="4" s="1"/>
  <c r="D549" i="4" s="1"/>
  <c r="F549" i="6"/>
  <c r="H549" i="6" s="1"/>
  <c r="D550" i="6" s="1"/>
  <c r="E550" i="6"/>
  <c r="A551" i="6"/>
  <c r="G550" i="6"/>
  <c r="C550" i="6"/>
  <c r="B550" i="6"/>
  <c r="B549" i="4"/>
  <c r="G549" i="4"/>
  <c r="E549" i="4"/>
  <c r="A550" i="4"/>
  <c r="C549" i="4"/>
  <c r="C556" i="5"/>
  <c r="F556" i="5"/>
  <c r="A557" i="5"/>
  <c r="D556" i="5"/>
  <c r="B556" i="5"/>
  <c r="F550" i="6" l="1"/>
  <c r="H550" i="6" s="1"/>
  <c r="D551" i="6" s="1"/>
  <c r="O548" i="2"/>
  <c r="H552" i="5"/>
  <c r="F549" i="4"/>
  <c r="H549" i="4" s="1"/>
  <c r="D550" i="4" s="1"/>
  <c r="E551" i="6"/>
  <c r="B551" i="6"/>
  <c r="G551" i="6"/>
  <c r="C551" i="6"/>
  <c r="A552" i="6"/>
  <c r="G550" i="4"/>
  <c r="B550" i="4"/>
  <c r="A551" i="4"/>
  <c r="E550" i="4"/>
  <c r="C550" i="4"/>
  <c r="C557" i="5"/>
  <c r="A558" i="5"/>
  <c r="F557" i="5"/>
  <c r="B557" i="5"/>
  <c r="D557" i="5"/>
  <c r="F551" i="6" l="1"/>
  <c r="H551" i="6" s="1"/>
  <c r="O549" i="2"/>
  <c r="H553" i="5"/>
  <c r="F550" i="4"/>
  <c r="H550" i="4" s="1"/>
  <c r="D551" i="4" s="1"/>
  <c r="E552" i="6"/>
  <c r="C552" i="6"/>
  <c r="B552" i="6"/>
  <c r="A553" i="6"/>
  <c r="G552" i="6"/>
  <c r="D552" i="6"/>
  <c r="A552" i="4"/>
  <c r="E551" i="4"/>
  <c r="G551" i="4"/>
  <c r="B551" i="4"/>
  <c r="C551" i="4"/>
  <c r="C558" i="5"/>
  <c r="B558" i="5"/>
  <c r="A559" i="5"/>
  <c r="F558" i="5"/>
  <c r="D558" i="5"/>
  <c r="F552" i="6" l="1"/>
  <c r="H552" i="6" s="1"/>
  <c r="D553" i="6" s="1"/>
  <c r="F551" i="4"/>
  <c r="H551" i="4" s="1"/>
  <c r="O550" i="2"/>
  <c r="H554" i="5"/>
  <c r="E553" i="6"/>
  <c r="G553" i="6"/>
  <c r="B553" i="6"/>
  <c r="A554" i="6"/>
  <c r="C553" i="6"/>
  <c r="D552" i="4"/>
  <c r="B552" i="4"/>
  <c r="G552" i="4"/>
  <c r="A553" i="4"/>
  <c r="E552" i="4"/>
  <c r="C552" i="4"/>
  <c r="C559" i="5"/>
  <c r="F559" i="5"/>
  <c r="D559" i="5"/>
  <c r="B559" i="5"/>
  <c r="A560" i="5"/>
  <c r="F552" i="4" l="1"/>
  <c r="H552" i="4" s="1"/>
  <c r="F553" i="6"/>
  <c r="H553" i="6" s="1"/>
  <c r="O551" i="2"/>
  <c r="H555" i="5"/>
  <c r="E554" i="6"/>
  <c r="G554" i="6"/>
  <c r="D554" i="6"/>
  <c r="B554" i="6"/>
  <c r="A555" i="6"/>
  <c r="C554" i="6"/>
  <c r="B553" i="4"/>
  <c r="G553" i="4"/>
  <c r="C553" i="4"/>
  <c r="E553" i="4"/>
  <c r="A554" i="4"/>
  <c r="D553" i="4"/>
  <c r="C560" i="5"/>
  <c r="F560" i="5"/>
  <c r="A561" i="5"/>
  <c r="D560" i="5"/>
  <c r="B560" i="5"/>
  <c r="F553" i="4" l="1"/>
  <c r="H553" i="4" s="1"/>
  <c r="F554" i="6"/>
  <c r="H554" i="6" s="1"/>
  <c r="D555" i="6" s="1"/>
  <c r="O552" i="2"/>
  <c r="H556" i="5"/>
  <c r="E555" i="6"/>
  <c r="B555" i="6"/>
  <c r="C555" i="6"/>
  <c r="G555" i="6"/>
  <c r="A556" i="6"/>
  <c r="E554" i="4"/>
  <c r="B554" i="4"/>
  <c r="G554" i="4"/>
  <c r="A555" i="4"/>
  <c r="D554" i="4"/>
  <c r="C554" i="4"/>
  <c r="C561" i="5"/>
  <c r="A562" i="5"/>
  <c r="F561" i="5"/>
  <c r="D561" i="5"/>
  <c r="B561" i="5"/>
  <c r="F555" i="6" l="1"/>
  <c r="F554" i="4"/>
  <c r="H554" i="4" s="1"/>
  <c r="O553" i="2"/>
  <c r="H557" i="5"/>
  <c r="H555" i="6"/>
  <c r="D556" i="6" s="1"/>
  <c r="E556" i="6"/>
  <c r="A557" i="6"/>
  <c r="G556" i="6"/>
  <c r="C556" i="6"/>
  <c r="B556" i="6"/>
  <c r="D555" i="4"/>
  <c r="E555" i="4"/>
  <c r="A556" i="4"/>
  <c r="C555" i="4"/>
  <c r="G555" i="4"/>
  <c r="B555" i="4"/>
  <c r="C562" i="5"/>
  <c r="F562" i="5"/>
  <c r="B562" i="5"/>
  <c r="A563" i="5"/>
  <c r="D562" i="5"/>
  <c r="F555" i="4" l="1"/>
  <c r="H555" i="4" s="1"/>
  <c r="D556" i="4" s="1"/>
  <c r="F556" i="6"/>
  <c r="H556" i="6" s="1"/>
  <c r="D557" i="6" s="1"/>
  <c r="O554" i="2"/>
  <c r="H558" i="5"/>
  <c r="E557" i="6"/>
  <c r="G557" i="6"/>
  <c r="A558" i="6"/>
  <c r="B557" i="6"/>
  <c r="C557" i="6"/>
  <c r="C556" i="4"/>
  <c r="G556" i="4"/>
  <c r="A557" i="4"/>
  <c r="E556" i="4"/>
  <c r="B556" i="4"/>
  <c r="C563" i="5"/>
  <c r="A564" i="5"/>
  <c r="F563" i="5"/>
  <c r="B563" i="5"/>
  <c r="D563" i="5"/>
  <c r="O555" i="2" l="1"/>
  <c r="H559" i="5"/>
  <c r="F556" i="4"/>
  <c r="H556" i="4" s="1"/>
  <c r="D557" i="4" s="1"/>
  <c r="E558" i="6"/>
  <c r="C558" i="6"/>
  <c r="B558" i="6"/>
  <c r="A559" i="6"/>
  <c r="G558" i="6"/>
  <c r="F557" i="6"/>
  <c r="H557" i="6" s="1"/>
  <c r="D558" i="6" s="1"/>
  <c r="E557" i="4"/>
  <c r="A558" i="4"/>
  <c r="B557" i="4"/>
  <c r="G557" i="4"/>
  <c r="C557" i="4"/>
  <c r="C564" i="5"/>
  <c r="D564" i="5"/>
  <c r="B564" i="5"/>
  <c r="A565" i="5"/>
  <c r="F564" i="5"/>
  <c r="F557" i="4" l="1"/>
  <c r="H557" i="4" s="1"/>
  <c r="O556" i="2"/>
  <c r="H560" i="5"/>
  <c r="F558" i="6"/>
  <c r="H558" i="6" s="1"/>
  <c r="D559" i="6" s="1"/>
  <c r="E559" i="6"/>
  <c r="C559" i="6"/>
  <c r="B559" i="6"/>
  <c r="A560" i="6"/>
  <c r="G559" i="6"/>
  <c r="D558" i="4"/>
  <c r="C558" i="4"/>
  <c r="E558" i="4"/>
  <c r="A559" i="4"/>
  <c r="B558" i="4"/>
  <c r="G558" i="4"/>
  <c r="C565" i="5"/>
  <c r="F565" i="5"/>
  <c r="A566" i="5"/>
  <c r="D565" i="5"/>
  <c r="B565" i="5"/>
  <c r="F558" i="4" l="1"/>
  <c r="O557" i="2"/>
  <c r="H561" i="5"/>
  <c r="H558" i="4"/>
  <c r="D559" i="4" s="1"/>
  <c r="E560" i="6"/>
  <c r="G560" i="6"/>
  <c r="A561" i="6"/>
  <c r="C560" i="6"/>
  <c r="B560" i="6"/>
  <c r="F559" i="6"/>
  <c r="H559" i="6" s="1"/>
  <c r="D560" i="6" s="1"/>
  <c r="G559" i="4"/>
  <c r="C559" i="4"/>
  <c r="E559" i="4"/>
  <c r="A560" i="4"/>
  <c r="B559" i="4"/>
  <c r="C566" i="5"/>
  <c r="D566" i="5"/>
  <c r="B566" i="5"/>
  <c r="A567" i="5"/>
  <c r="F566" i="5"/>
  <c r="O558" i="2" l="1"/>
  <c r="H562" i="5"/>
  <c r="F560" i="6"/>
  <c r="H560" i="6" s="1"/>
  <c r="D561" i="6" s="1"/>
  <c r="F559" i="4"/>
  <c r="H559" i="4" s="1"/>
  <c r="D560" i="4" s="1"/>
  <c r="E561" i="6"/>
  <c r="C561" i="6"/>
  <c r="A562" i="6"/>
  <c r="B561" i="6"/>
  <c r="G561" i="6"/>
  <c r="A561" i="4"/>
  <c r="C560" i="4"/>
  <c r="G560" i="4"/>
  <c r="B560" i="4"/>
  <c r="E560" i="4"/>
  <c r="C567" i="5"/>
  <c r="A568" i="5"/>
  <c r="F567" i="5"/>
  <c r="D567" i="5"/>
  <c r="B567" i="5"/>
  <c r="F560" i="4" l="1"/>
  <c r="H560" i="4" s="1"/>
  <c r="D561" i="4" s="1"/>
  <c r="O559" i="2"/>
  <c r="H563" i="5"/>
  <c r="F561" i="6"/>
  <c r="H561" i="6" s="1"/>
  <c r="D562" i="6" s="1"/>
  <c r="E562" i="6"/>
  <c r="B562" i="6"/>
  <c r="G562" i="6"/>
  <c r="A563" i="6"/>
  <c r="C562" i="6"/>
  <c r="C561" i="4"/>
  <c r="B561" i="4"/>
  <c r="E561" i="4"/>
  <c r="G561" i="4"/>
  <c r="A562" i="4"/>
  <c r="C568" i="5"/>
  <c r="F568" i="5"/>
  <c r="B568" i="5"/>
  <c r="A569" i="5"/>
  <c r="D568" i="5"/>
  <c r="F561" i="4" l="1"/>
  <c r="H561" i="4" s="1"/>
  <c r="O560" i="2"/>
  <c r="H564" i="5"/>
  <c r="F562" i="6"/>
  <c r="H562" i="6" s="1"/>
  <c r="D563" i="6" s="1"/>
  <c r="E563" i="6"/>
  <c r="G563" i="6"/>
  <c r="C563" i="6"/>
  <c r="B563" i="6"/>
  <c r="A564" i="6"/>
  <c r="G562" i="4"/>
  <c r="B562" i="4"/>
  <c r="E562" i="4"/>
  <c r="A563" i="4"/>
  <c r="C562" i="4"/>
  <c r="D562" i="4"/>
  <c r="C569" i="5"/>
  <c r="A570" i="5"/>
  <c r="F569" i="5"/>
  <c r="D569" i="5"/>
  <c r="B569" i="5"/>
  <c r="F562" i="4" l="1"/>
  <c r="H562" i="4" s="1"/>
  <c r="D563" i="4" s="1"/>
  <c r="O561" i="2"/>
  <c r="H565" i="5"/>
  <c r="F563" i="6"/>
  <c r="H563" i="6" s="1"/>
  <c r="D564" i="6" s="1"/>
  <c r="E564" i="6"/>
  <c r="G564" i="6"/>
  <c r="C564" i="6"/>
  <c r="B564" i="6"/>
  <c r="A565" i="6"/>
  <c r="E563" i="4"/>
  <c r="A564" i="4"/>
  <c r="B563" i="4"/>
  <c r="C563" i="4"/>
  <c r="G563" i="4"/>
  <c r="C570" i="5"/>
  <c r="B570" i="5"/>
  <c r="D570" i="5"/>
  <c r="A571" i="5"/>
  <c r="F570" i="5"/>
  <c r="F563" i="4" l="1"/>
  <c r="F564" i="6"/>
  <c r="O562" i="2"/>
  <c r="H566" i="5"/>
  <c r="H563" i="4"/>
  <c r="D564" i="4" s="1"/>
  <c r="E565" i="6"/>
  <c r="G565" i="6"/>
  <c r="C565" i="6"/>
  <c r="A566" i="6"/>
  <c r="B565" i="6"/>
  <c r="H564" i="6"/>
  <c r="D565" i="6" s="1"/>
  <c r="C564" i="4"/>
  <c r="G564" i="4"/>
  <c r="B564" i="4"/>
  <c r="A565" i="4"/>
  <c r="E564" i="4"/>
  <c r="F564" i="4" s="1"/>
  <c r="H564" i="4" s="1"/>
  <c r="C571" i="5"/>
  <c r="F571" i="5"/>
  <c r="A572" i="5"/>
  <c r="D571" i="5"/>
  <c r="B571" i="5"/>
  <c r="D565" i="4" l="1"/>
  <c r="O563" i="2"/>
  <c r="H567" i="5"/>
  <c r="F565" i="6"/>
  <c r="H565" i="6" s="1"/>
  <c r="D566" i="6" s="1"/>
  <c r="E566" i="6"/>
  <c r="G566" i="6"/>
  <c r="C566" i="6"/>
  <c r="B566" i="6"/>
  <c r="A567" i="6"/>
  <c r="A566" i="4"/>
  <c r="G565" i="4"/>
  <c r="C565" i="4"/>
  <c r="E565" i="4"/>
  <c r="F565" i="4" s="1"/>
  <c r="H565" i="4" s="1"/>
  <c r="B565" i="4"/>
  <c r="C572" i="5"/>
  <c r="F572" i="5"/>
  <c r="A573" i="5"/>
  <c r="D572" i="5"/>
  <c r="B572" i="5"/>
  <c r="D566" i="4" l="1"/>
  <c r="O564" i="2"/>
  <c r="H568" i="5"/>
  <c r="F566" i="6"/>
  <c r="H566" i="6" s="1"/>
  <c r="D567" i="6" s="1"/>
  <c r="E567" i="6"/>
  <c r="A568" i="6"/>
  <c r="G567" i="6"/>
  <c r="C567" i="6"/>
  <c r="B567" i="6"/>
  <c r="G566" i="4"/>
  <c r="E566" i="4"/>
  <c r="A567" i="4"/>
  <c r="C566" i="4"/>
  <c r="B566" i="4"/>
  <c r="C573" i="5"/>
  <c r="A574" i="5"/>
  <c r="F573" i="5"/>
  <c r="D573" i="5"/>
  <c r="B573" i="5"/>
  <c r="F566" i="4" l="1"/>
  <c r="H566" i="4" s="1"/>
  <c r="O565" i="2"/>
  <c r="H569" i="5"/>
  <c r="F567" i="6"/>
  <c r="H567" i="6" s="1"/>
  <c r="D568" i="6" s="1"/>
  <c r="E568" i="6"/>
  <c r="A569" i="6"/>
  <c r="B568" i="6"/>
  <c r="G568" i="6"/>
  <c r="C568" i="6"/>
  <c r="E567" i="4"/>
  <c r="B567" i="4"/>
  <c r="G567" i="4"/>
  <c r="A568" i="4"/>
  <c r="C567" i="4"/>
  <c r="D567" i="4"/>
  <c r="C574" i="5"/>
  <c r="F574" i="5"/>
  <c r="B574" i="5"/>
  <c r="A575" i="5"/>
  <c r="D574" i="5"/>
  <c r="F567" i="4" l="1"/>
  <c r="H567" i="4" s="1"/>
  <c r="O566" i="2"/>
  <c r="H570" i="5"/>
  <c r="F568" i="6"/>
  <c r="H568" i="6" s="1"/>
  <c r="D569" i="6" s="1"/>
  <c r="E569" i="6"/>
  <c r="G569" i="6"/>
  <c r="A570" i="6"/>
  <c r="B569" i="6"/>
  <c r="C569" i="6"/>
  <c r="G568" i="4"/>
  <c r="E568" i="4"/>
  <c r="B568" i="4"/>
  <c r="C568" i="4"/>
  <c r="A569" i="4"/>
  <c r="D568" i="4"/>
  <c r="C575" i="5"/>
  <c r="F575" i="5"/>
  <c r="D575" i="5"/>
  <c r="B575" i="5"/>
  <c r="A576" i="5"/>
  <c r="F568" i="4" l="1"/>
  <c r="H568" i="4" s="1"/>
  <c r="F569" i="6"/>
  <c r="H569" i="6" s="1"/>
  <c r="D570" i="6" s="1"/>
  <c r="O567" i="2"/>
  <c r="H571" i="5"/>
  <c r="E570" i="6"/>
  <c r="A571" i="6"/>
  <c r="G570" i="6"/>
  <c r="B570" i="6"/>
  <c r="C570" i="6"/>
  <c r="C569" i="4"/>
  <c r="B569" i="4"/>
  <c r="A570" i="4"/>
  <c r="G569" i="4"/>
  <c r="E569" i="4"/>
  <c r="D569" i="4"/>
  <c r="F569" i="4" s="1"/>
  <c r="C576" i="5"/>
  <c r="B576" i="5"/>
  <c r="F576" i="5"/>
  <c r="D576" i="5"/>
  <c r="A577" i="5"/>
  <c r="F570" i="6" l="1"/>
  <c r="H570" i="6" s="1"/>
  <c r="O568" i="2"/>
  <c r="H572" i="5"/>
  <c r="H569" i="4"/>
  <c r="D570" i="4" s="1"/>
  <c r="E571" i="6"/>
  <c r="D571" i="6"/>
  <c r="B571" i="6"/>
  <c r="G571" i="6"/>
  <c r="C571" i="6"/>
  <c r="A572" i="6"/>
  <c r="G570" i="4"/>
  <c r="C570" i="4"/>
  <c r="B570" i="4"/>
  <c r="E570" i="4"/>
  <c r="A571" i="4"/>
  <c r="C577" i="5"/>
  <c r="F577" i="5"/>
  <c r="A578" i="5"/>
  <c r="D577" i="5"/>
  <c r="B577" i="5"/>
  <c r="F570" i="4" l="1"/>
  <c r="H570" i="4" s="1"/>
  <c r="F571" i="6"/>
  <c r="H571" i="6" s="1"/>
  <c r="D572" i="6" s="1"/>
  <c r="O569" i="2"/>
  <c r="H573" i="5"/>
  <c r="E572" i="6"/>
  <c r="C572" i="6"/>
  <c r="B572" i="6"/>
  <c r="G572" i="6"/>
  <c r="A573" i="6"/>
  <c r="D571" i="4"/>
  <c r="E571" i="4"/>
  <c r="C571" i="4"/>
  <c r="B571" i="4"/>
  <c r="A572" i="4"/>
  <c r="G571" i="4"/>
  <c r="C578" i="5"/>
  <c r="D578" i="5"/>
  <c r="B578" i="5"/>
  <c r="F578" i="5"/>
  <c r="A579" i="5"/>
  <c r="F572" i="6" l="1"/>
  <c r="H572" i="6" s="1"/>
  <c r="D573" i="6" s="1"/>
  <c r="O570" i="2"/>
  <c r="H574" i="5"/>
  <c r="F571" i="4"/>
  <c r="H571" i="4" s="1"/>
  <c r="D572" i="4" s="1"/>
  <c r="E573" i="6"/>
  <c r="A574" i="6"/>
  <c r="C573" i="6"/>
  <c r="B573" i="6"/>
  <c r="G573" i="6"/>
  <c r="B572" i="4"/>
  <c r="G572" i="4"/>
  <c r="A573" i="4"/>
  <c r="C572" i="4"/>
  <c r="E572" i="4"/>
  <c r="C579" i="5"/>
  <c r="A580" i="5"/>
  <c r="F579" i="5"/>
  <c r="D579" i="5"/>
  <c r="B579" i="5"/>
  <c r="F572" i="4" l="1"/>
  <c r="H572" i="4" s="1"/>
  <c r="D573" i="4" s="1"/>
  <c r="F573" i="6"/>
  <c r="H573" i="6" s="1"/>
  <c r="D574" i="6" s="1"/>
  <c r="O571" i="2"/>
  <c r="H575" i="5"/>
  <c r="E574" i="6"/>
  <c r="C574" i="6"/>
  <c r="G574" i="6"/>
  <c r="B574" i="6"/>
  <c r="A575" i="6"/>
  <c r="C573" i="4"/>
  <c r="E573" i="4"/>
  <c r="A574" i="4"/>
  <c r="B573" i="4"/>
  <c r="G573" i="4"/>
  <c r="C580" i="5"/>
  <c r="F580" i="5"/>
  <c r="B580" i="5"/>
  <c r="A581" i="5"/>
  <c r="D580" i="5"/>
  <c r="F573" i="4" l="1"/>
  <c r="H573" i="4"/>
  <c r="O572" i="2"/>
  <c r="H576" i="5"/>
  <c r="E575" i="6"/>
  <c r="G575" i="6"/>
  <c r="C575" i="6"/>
  <c r="B575" i="6"/>
  <c r="A576" i="6"/>
  <c r="F574" i="6"/>
  <c r="H574" i="6" s="1"/>
  <c r="D575" i="6" s="1"/>
  <c r="B574" i="4"/>
  <c r="D574" i="4"/>
  <c r="A575" i="4"/>
  <c r="C574" i="4"/>
  <c r="G574" i="4"/>
  <c r="E574" i="4"/>
  <c r="C581" i="5"/>
  <c r="A582" i="5"/>
  <c r="F581" i="5"/>
  <c r="D581" i="5"/>
  <c r="B581" i="5"/>
  <c r="O573" i="2" l="1"/>
  <c r="H577" i="5"/>
  <c r="F575" i="6"/>
  <c r="H575" i="6" s="1"/>
  <c r="D576" i="6" s="1"/>
  <c r="F574" i="4"/>
  <c r="H574" i="4" s="1"/>
  <c r="E576" i="6"/>
  <c r="A577" i="6"/>
  <c r="B576" i="6"/>
  <c r="G576" i="6"/>
  <c r="C576" i="6"/>
  <c r="E575" i="4"/>
  <c r="C575" i="4"/>
  <c r="G575" i="4"/>
  <c r="B575" i="4"/>
  <c r="A576" i="4"/>
  <c r="D575" i="4"/>
  <c r="C582" i="5"/>
  <c r="B582" i="5"/>
  <c r="A583" i="5"/>
  <c r="D582" i="5"/>
  <c r="F582" i="5"/>
  <c r="F575" i="4" l="1"/>
  <c r="F576" i="6"/>
  <c r="H576" i="6" s="1"/>
  <c r="D577" i="6" s="1"/>
  <c r="O574" i="2"/>
  <c r="H578" i="5"/>
  <c r="E577" i="6"/>
  <c r="C577" i="6"/>
  <c r="B577" i="6"/>
  <c r="A578" i="6"/>
  <c r="G577" i="6"/>
  <c r="H575" i="4"/>
  <c r="D576" i="4" s="1"/>
  <c r="G576" i="4"/>
  <c r="B576" i="4"/>
  <c r="A577" i="4"/>
  <c r="C576" i="4"/>
  <c r="E576" i="4"/>
  <c r="C583" i="5"/>
  <c r="F583" i="5"/>
  <c r="A584" i="5"/>
  <c r="D583" i="5"/>
  <c r="B583" i="5"/>
  <c r="O575" i="2" l="1"/>
  <c r="H579" i="5"/>
  <c r="F576" i="4"/>
  <c r="H576" i="4" s="1"/>
  <c r="D577" i="4" s="1"/>
  <c r="E578" i="6"/>
  <c r="B578" i="6"/>
  <c r="G578" i="6"/>
  <c r="A579" i="6"/>
  <c r="C578" i="6"/>
  <c r="F577" i="6"/>
  <c r="H577" i="6" s="1"/>
  <c r="D578" i="6" s="1"/>
  <c r="C577" i="4"/>
  <c r="A578" i="4"/>
  <c r="B577" i="4"/>
  <c r="E577" i="4"/>
  <c r="G577" i="4"/>
  <c r="C584" i="5"/>
  <c r="F584" i="5"/>
  <c r="D584" i="5"/>
  <c r="B584" i="5"/>
  <c r="A585" i="5"/>
  <c r="O576" i="2" l="1"/>
  <c r="H580" i="5"/>
  <c r="F578" i="6"/>
  <c r="H578" i="6" s="1"/>
  <c r="D579" i="6" s="1"/>
  <c r="F577" i="4"/>
  <c r="H577" i="4" s="1"/>
  <c r="D578" i="4" s="1"/>
  <c r="E579" i="6"/>
  <c r="G579" i="6"/>
  <c r="B579" i="6"/>
  <c r="A580" i="6"/>
  <c r="C579" i="6"/>
  <c r="G578" i="4"/>
  <c r="B578" i="4"/>
  <c r="A579" i="4"/>
  <c r="E578" i="4"/>
  <c r="C578" i="4"/>
  <c r="C585" i="5"/>
  <c r="A586" i="5"/>
  <c r="F585" i="5"/>
  <c r="D585" i="5"/>
  <c r="B585" i="5"/>
  <c r="F578" i="4" l="1"/>
  <c r="H578" i="4" s="1"/>
  <c r="O577" i="2"/>
  <c r="H581" i="5"/>
  <c r="F579" i="6"/>
  <c r="H579" i="6" s="1"/>
  <c r="D580" i="6" s="1"/>
  <c r="E580" i="6"/>
  <c r="A581" i="6"/>
  <c r="G580" i="6"/>
  <c r="C580" i="6"/>
  <c r="B580" i="6"/>
  <c r="E579" i="4"/>
  <c r="G579" i="4"/>
  <c r="B579" i="4"/>
  <c r="A580" i="4"/>
  <c r="C579" i="4"/>
  <c r="D579" i="4"/>
  <c r="C586" i="5"/>
  <c r="F586" i="5"/>
  <c r="B586" i="5"/>
  <c r="A587" i="5"/>
  <c r="D586" i="5"/>
  <c r="O578" i="2" l="1"/>
  <c r="H582" i="5"/>
  <c r="F580" i="6"/>
  <c r="H580" i="6" s="1"/>
  <c r="D581" i="6" s="1"/>
  <c r="F579" i="4"/>
  <c r="H579" i="4" s="1"/>
  <c r="D580" i="4" s="1"/>
  <c r="E581" i="6"/>
  <c r="A582" i="6"/>
  <c r="G581" i="6"/>
  <c r="C581" i="6"/>
  <c r="B581" i="6"/>
  <c r="E580" i="4"/>
  <c r="B580" i="4"/>
  <c r="G580" i="4"/>
  <c r="A581" i="4"/>
  <c r="C580" i="4"/>
  <c r="C587" i="5"/>
  <c r="D587" i="5"/>
  <c r="B587" i="5"/>
  <c r="A588" i="5"/>
  <c r="F587" i="5"/>
  <c r="O579" i="2" l="1"/>
  <c r="H583" i="5"/>
  <c r="F581" i="6"/>
  <c r="H581" i="6" s="1"/>
  <c r="D582" i="6" s="1"/>
  <c r="E582" i="6"/>
  <c r="A583" i="6"/>
  <c r="G582" i="6"/>
  <c r="C582" i="6"/>
  <c r="B582" i="6"/>
  <c r="F580" i="4"/>
  <c r="H580" i="4" s="1"/>
  <c r="D581" i="4" s="1"/>
  <c r="E581" i="4"/>
  <c r="A582" i="4"/>
  <c r="G581" i="4"/>
  <c r="B581" i="4"/>
  <c r="C581" i="4"/>
  <c r="C588" i="5"/>
  <c r="B588" i="5"/>
  <c r="A589" i="5"/>
  <c r="F588" i="5"/>
  <c r="D588" i="5"/>
  <c r="F581" i="4" l="1"/>
  <c r="H581" i="4" s="1"/>
  <c r="O580" i="2"/>
  <c r="H584" i="5"/>
  <c r="F582" i="6"/>
  <c r="H582" i="6" s="1"/>
  <c r="D583" i="6" s="1"/>
  <c r="E583" i="6"/>
  <c r="A584" i="6"/>
  <c r="C583" i="6"/>
  <c r="G583" i="6"/>
  <c r="B583" i="6"/>
  <c r="B582" i="4"/>
  <c r="G582" i="4"/>
  <c r="D582" i="4"/>
  <c r="A583" i="4"/>
  <c r="C582" i="4"/>
  <c r="E582" i="4"/>
  <c r="C589" i="5"/>
  <c r="F589" i="5"/>
  <c r="A590" i="5"/>
  <c r="D589" i="5"/>
  <c r="B589" i="5"/>
  <c r="F582" i="4" l="1"/>
  <c r="H582" i="4" s="1"/>
  <c r="O581" i="2"/>
  <c r="H585" i="5"/>
  <c r="F583" i="6"/>
  <c r="H583" i="6" s="1"/>
  <c r="D584" i="6" s="1"/>
  <c r="E584" i="6"/>
  <c r="C584" i="6"/>
  <c r="A585" i="6"/>
  <c r="G584" i="6"/>
  <c r="B584" i="6"/>
  <c r="D583" i="4"/>
  <c r="E583" i="4"/>
  <c r="G583" i="4"/>
  <c r="B583" i="4"/>
  <c r="C583" i="4"/>
  <c r="A584" i="4"/>
  <c r="C590" i="5"/>
  <c r="D590" i="5"/>
  <c r="B590" i="5"/>
  <c r="A591" i="5"/>
  <c r="F590" i="5"/>
  <c r="F583" i="4" l="1"/>
  <c r="H583" i="4" s="1"/>
  <c r="O582" i="2"/>
  <c r="H586" i="5"/>
  <c r="F584" i="6"/>
  <c r="H584" i="6" s="1"/>
  <c r="D585" i="6" s="1"/>
  <c r="E585" i="6"/>
  <c r="G585" i="6"/>
  <c r="B585" i="6"/>
  <c r="C585" i="6"/>
  <c r="A586" i="6"/>
  <c r="C584" i="4"/>
  <c r="A585" i="4"/>
  <c r="G584" i="4"/>
  <c r="D584" i="4"/>
  <c r="E584" i="4"/>
  <c r="B584" i="4"/>
  <c r="C591" i="5"/>
  <c r="A592" i="5"/>
  <c r="F591" i="5"/>
  <c r="D591" i="5"/>
  <c r="B591" i="5"/>
  <c r="O583" i="2" l="1"/>
  <c r="H587" i="5"/>
  <c r="F585" i="6"/>
  <c r="H585" i="6" s="1"/>
  <c r="D586" i="6" s="1"/>
  <c r="F584" i="4"/>
  <c r="H584" i="4" s="1"/>
  <c r="E586" i="6"/>
  <c r="A587" i="6"/>
  <c r="B586" i="6"/>
  <c r="G586" i="6"/>
  <c r="C586" i="6"/>
  <c r="A586" i="4"/>
  <c r="B585" i="4"/>
  <c r="E585" i="4"/>
  <c r="G585" i="4"/>
  <c r="D585" i="4"/>
  <c r="C585" i="4"/>
  <c r="C592" i="5"/>
  <c r="F592" i="5"/>
  <c r="B592" i="5"/>
  <c r="D592" i="5"/>
  <c r="A593" i="5"/>
  <c r="F586" i="6" l="1"/>
  <c r="H586" i="6" s="1"/>
  <c r="D587" i="6" s="1"/>
  <c r="F585" i="4"/>
  <c r="H585" i="4" s="1"/>
  <c r="D586" i="4" s="1"/>
  <c r="O584" i="2"/>
  <c r="H588" i="5"/>
  <c r="E587" i="6"/>
  <c r="G587" i="6"/>
  <c r="A588" i="6"/>
  <c r="C587" i="6"/>
  <c r="B587" i="6"/>
  <c r="G586" i="4"/>
  <c r="A587" i="4"/>
  <c r="E586" i="4"/>
  <c r="B586" i="4"/>
  <c r="C586" i="4"/>
  <c r="C593" i="5"/>
  <c r="A594" i="5"/>
  <c r="F593" i="5"/>
  <c r="D593" i="5"/>
  <c r="B593" i="5"/>
  <c r="F586" i="4" l="1"/>
  <c r="H586" i="4" s="1"/>
  <c r="O585" i="2"/>
  <c r="H589" i="5"/>
  <c r="F587" i="6"/>
  <c r="H587" i="6" s="1"/>
  <c r="D588" i="6" s="1"/>
  <c r="E588" i="6"/>
  <c r="C588" i="6"/>
  <c r="B588" i="6"/>
  <c r="A589" i="6"/>
  <c r="G588" i="6"/>
  <c r="G587" i="4"/>
  <c r="C587" i="4"/>
  <c r="B587" i="4"/>
  <c r="E587" i="4"/>
  <c r="D587" i="4"/>
  <c r="A588" i="4"/>
  <c r="C594" i="5"/>
  <c r="B594" i="5"/>
  <c r="D594" i="5"/>
  <c r="A595" i="5"/>
  <c r="F594" i="5"/>
  <c r="F587" i="4" l="1"/>
  <c r="H587" i="4" s="1"/>
  <c r="O586" i="2"/>
  <c r="H590" i="5"/>
  <c r="F588" i="6"/>
  <c r="H588" i="6" s="1"/>
  <c r="D589" i="6" s="1"/>
  <c r="E589" i="6"/>
  <c r="A590" i="6"/>
  <c r="G589" i="6"/>
  <c r="C589" i="6"/>
  <c r="B589" i="6"/>
  <c r="D588" i="4"/>
  <c r="B588" i="4"/>
  <c r="A589" i="4"/>
  <c r="C588" i="4"/>
  <c r="G588" i="4"/>
  <c r="E588" i="4"/>
  <c r="C595" i="5"/>
  <c r="F595" i="5"/>
  <c r="A596" i="5"/>
  <c r="D595" i="5"/>
  <c r="B595" i="5"/>
  <c r="F588" i="4" l="1"/>
  <c r="H588" i="4" s="1"/>
  <c r="O587" i="2"/>
  <c r="H591" i="5"/>
  <c r="F589" i="6"/>
  <c r="H589" i="6" s="1"/>
  <c r="D590" i="6" s="1"/>
  <c r="E590" i="6"/>
  <c r="A591" i="6"/>
  <c r="B590" i="6"/>
  <c r="G590" i="6"/>
  <c r="C590" i="6"/>
  <c r="D589" i="4"/>
  <c r="E589" i="4"/>
  <c r="B589" i="4"/>
  <c r="A590" i="4"/>
  <c r="G589" i="4"/>
  <c r="C589" i="4"/>
  <c r="F589" i="4" s="1"/>
  <c r="C596" i="5"/>
  <c r="A597" i="5"/>
  <c r="F596" i="5"/>
  <c r="D596" i="5"/>
  <c r="B596" i="5"/>
  <c r="F590" i="6" l="1"/>
  <c r="H590" i="6" s="1"/>
  <c r="H589" i="4"/>
  <c r="O588" i="2"/>
  <c r="H592" i="5"/>
  <c r="E591" i="6"/>
  <c r="A592" i="6"/>
  <c r="C591" i="6"/>
  <c r="G591" i="6"/>
  <c r="D591" i="6"/>
  <c r="B591" i="6"/>
  <c r="G590" i="4"/>
  <c r="D590" i="4"/>
  <c r="C590" i="4"/>
  <c r="A591" i="4"/>
  <c r="B590" i="4"/>
  <c r="E590" i="4"/>
  <c r="F590" i="4" s="1"/>
  <c r="H590" i="4" s="1"/>
  <c r="C597" i="5"/>
  <c r="A598" i="5"/>
  <c r="F597" i="5"/>
  <c r="D597" i="5"/>
  <c r="B597" i="5"/>
  <c r="D591" i="4" l="1"/>
  <c r="O589" i="2"/>
  <c r="H593" i="5"/>
  <c r="E592" i="6"/>
  <c r="A593" i="6"/>
  <c r="G592" i="6"/>
  <c r="C592" i="6"/>
  <c r="B592" i="6"/>
  <c r="F591" i="6"/>
  <c r="H591" i="6" s="1"/>
  <c r="D592" i="6" s="1"/>
  <c r="G591" i="4"/>
  <c r="C591" i="4"/>
  <c r="A592" i="4"/>
  <c r="E591" i="4"/>
  <c r="B591" i="4"/>
  <c r="C598" i="5"/>
  <c r="F598" i="5"/>
  <c r="B598" i="5"/>
  <c r="A599" i="5"/>
  <c r="D598" i="5"/>
  <c r="F591" i="4" l="1"/>
  <c r="H591" i="4" s="1"/>
  <c r="O590" i="2"/>
  <c r="H594" i="5"/>
  <c r="F592" i="6"/>
  <c r="H592" i="6" s="1"/>
  <c r="D593" i="6" s="1"/>
  <c r="E593" i="6"/>
  <c r="A594" i="6"/>
  <c r="C593" i="6"/>
  <c r="G593" i="6"/>
  <c r="B593" i="6"/>
  <c r="D592" i="4"/>
  <c r="C592" i="4"/>
  <c r="A593" i="4"/>
  <c r="G592" i="4"/>
  <c r="E592" i="4"/>
  <c r="B592" i="4"/>
  <c r="C599" i="5"/>
  <c r="A600" i="5"/>
  <c r="F599" i="5"/>
  <c r="D599" i="5"/>
  <c r="B599" i="5"/>
  <c r="F593" i="6" l="1"/>
  <c r="F592" i="4"/>
  <c r="H592" i="4" s="1"/>
  <c r="O591" i="2"/>
  <c r="H595" i="5"/>
  <c r="H593" i="6"/>
  <c r="D594" i="6" s="1"/>
  <c r="E594" i="6"/>
  <c r="G594" i="6"/>
  <c r="A595" i="6"/>
  <c r="C594" i="6"/>
  <c r="B594" i="6"/>
  <c r="G593" i="4"/>
  <c r="C593" i="4"/>
  <c r="E593" i="4"/>
  <c r="B593" i="4"/>
  <c r="A594" i="4"/>
  <c r="D593" i="4"/>
  <c r="C600" i="5"/>
  <c r="B600" i="5"/>
  <c r="D600" i="5"/>
  <c r="A601" i="5"/>
  <c r="F600" i="5"/>
  <c r="F593" i="4" l="1"/>
  <c r="H593" i="4" s="1"/>
  <c r="O592" i="2"/>
  <c r="H596" i="5"/>
  <c r="E595" i="6"/>
  <c r="C595" i="6"/>
  <c r="G595" i="6"/>
  <c r="A596" i="6"/>
  <c r="B595" i="6"/>
  <c r="F594" i="6"/>
  <c r="H594" i="6" s="1"/>
  <c r="D595" i="6" s="1"/>
  <c r="D594" i="4"/>
  <c r="C594" i="4"/>
  <c r="E594" i="4"/>
  <c r="G594" i="4"/>
  <c r="B594" i="4"/>
  <c r="A595" i="4"/>
  <c r="C601" i="5"/>
  <c r="F601" i="5"/>
  <c r="A602" i="5"/>
  <c r="D601" i="5"/>
  <c r="B601" i="5"/>
  <c r="F594" i="4" l="1"/>
  <c r="H594" i="4" s="1"/>
  <c r="O593" i="2"/>
  <c r="H597" i="5"/>
  <c r="F595" i="6"/>
  <c r="H595" i="6" s="1"/>
  <c r="D596" i="6" s="1"/>
  <c r="E596" i="6"/>
  <c r="A597" i="6"/>
  <c r="C596" i="6"/>
  <c r="B596" i="6"/>
  <c r="G596" i="6"/>
  <c r="C595" i="4"/>
  <c r="G595" i="4"/>
  <c r="B595" i="4"/>
  <c r="D595" i="4"/>
  <c r="A596" i="4"/>
  <c r="E595" i="4"/>
  <c r="C602" i="5"/>
  <c r="D602" i="5"/>
  <c r="B602" i="5"/>
  <c r="A603" i="5"/>
  <c r="F602" i="5"/>
  <c r="F595" i="4" l="1"/>
  <c r="O594" i="2"/>
  <c r="H598" i="5"/>
  <c r="F596" i="6"/>
  <c r="H596" i="6" s="1"/>
  <c r="D597" i="6" s="1"/>
  <c r="H595" i="4"/>
  <c r="D596" i="4" s="1"/>
  <c r="E597" i="6"/>
  <c r="G597" i="6"/>
  <c r="A598" i="6"/>
  <c r="B597" i="6"/>
  <c r="C597" i="6"/>
  <c r="G596" i="4"/>
  <c r="A597" i="4"/>
  <c r="C596" i="4"/>
  <c r="E596" i="4"/>
  <c r="B596" i="4"/>
  <c r="C603" i="5"/>
  <c r="F603" i="5"/>
  <c r="D603" i="5"/>
  <c r="B603" i="5"/>
  <c r="A604" i="5"/>
  <c r="F597" i="6" l="1"/>
  <c r="H597" i="6" s="1"/>
  <c r="D598" i="6" s="1"/>
  <c r="O595" i="2"/>
  <c r="H599" i="5"/>
  <c r="F596" i="4"/>
  <c r="H596" i="4" s="1"/>
  <c r="D597" i="4" s="1"/>
  <c r="E598" i="6"/>
  <c r="A599" i="6"/>
  <c r="G598" i="6"/>
  <c r="C598" i="6"/>
  <c r="B598" i="6"/>
  <c r="B597" i="4"/>
  <c r="C597" i="4"/>
  <c r="E597" i="4"/>
  <c r="G597" i="4"/>
  <c r="A598" i="4"/>
  <c r="C604" i="5"/>
  <c r="F604" i="5"/>
  <c r="B604" i="5"/>
  <c r="A605" i="5"/>
  <c r="D604" i="5"/>
  <c r="F597" i="4" l="1"/>
  <c r="H597" i="4" s="1"/>
  <c r="O596" i="2"/>
  <c r="H600" i="5"/>
  <c r="F598" i="6"/>
  <c r="H598" i="6" s="1"/>
  <c r="D599" i="6" s="1"/>
  <c r="E599" i="6"/>
  <c r="A600" i="6"/>
  <c r="C599" i="6"/>
  <c r="G599" i="6"/>
  <c r="B599" i="6"/>
  <c r="D598" i="4"/>
  <c r="B598" i="4"/>
  <c r="C598" i="4"/>
  <c r="G598" i="4"/>
  <c r="A599" i="4"/>
  <c r="E598" i="4"/>
  <c r="C605" i="5"/>
  <c r="A606" i="5"/>
  <c r="F605" i="5"/>
  <c r="D605" i="5"/>
  <c r="B605" i="5"/>
  <c r="F598" i="4" l="1"/>
  <c r="H598" i="4" s="1"/>
  <c r="D599" i="4" s="1"/>
  <c r="O597" i="2"/>
  <c r="H601" i="5"/>
  <c r="F599" i="6"/>
  <c r="H599" i="6" s="1"/>
  <c r="D600" i="6" s="1"/>
  <c r="E600" i="6"/>
  <c r="C600" i="6"/>
  <c r="G600" i="6"/>
  <c r="B600" i="6"/>
  <c r="A601" i="6"/>
  <c r="G599" i="4"/>
  <c r="E599" i="4"/>
  <c r="B599" i="4"/>
  <c r="C599" i="4"/>
  <c r="A600" i="4"/>
  <c r="C606" i="5"/>
  <c r="B606" i="5"/>
  <c r="A607" i="5"/>
  <c r="F606" i="5"/>
  <c r="D606" i="5"/>
  <c r="F599" i="4" l="1"/>
  <c r="H599" i="4" s="1"/>
  <c r="O598" i="2"/>
  <c r="H602" i="5"/>
  <c r="F600" i="6"/>
  <c r="H600" i="6" s="1"/>
  <c r="D601" i="6" s="1"/>
  <c r="E601" i="6"/>
  <c r="A602" i="6"/>
  <c r="G601" i="6"/>
  <c r="B601" i="6"/>
  <c r="C601" i="6"/>
  <c r="G600" i="4"/>
  <c r="C600" i="4"/>
  <c r="E600" i="4"/>
  <c r="D600" i="4"/>
  <c r="A601" i="4"/>
  <c r="B600" i="4"/>
  <c r="C607" i="5"/>
  <c r="F607" i="5"/>
  <c r="A608" i="5"/>
  <c r="D607" i="5"/>
  <c r="B607" i="5"/>
  <c r="F600" i="4" l="1"/>
  <c r="H600" i="4" s="1"/>
  <c r="F601" i="6"/>
  <c r="H601" i="6" s="1"/>
  <c r="D602" i="6" s="1"/>
  <c r="O599" i="2"/>
  <c r="H603" i="5"/>
  <c r="E602" i="6"/>
  <c r="G602" i="6"/>
  <c r="C602" i="6"/>
  <c r="B602" i="6"/>
  <c r="A603" i="6"/>
  <c r="D601" i="4"/>
  <c r="A602" i="4"/>
  <c r="G601" i="4"/>
  <c r="C601" i="4"/>
  <c r="B601" i="4"/>
  <c r="E601" i="4"/>
  <c r="C608" i="5"/>
  <c r="F608" i="5"/>
  <c r="A609" i="5"/>
  <c r="D608" i="5"/>
  <c r="B608" i="5"/>
  <c r="F602" i="6" l="1"/>
  <c r="H602" i="6" s="1"/>
  <c r="F601" i="4"/>
  <c r="H601" i="4" s="1"/>
  <c r="O600" i="2"/>
  <c r="H604" i="5"/>
  <c r="E603" i="6"/>
  <c r="G603" i="6"/>
  <c r="A604" i="6"/>
  <c r="D603" i="6"/>
  <c r="B603" i="6"/>
  <c r="C603" i="6"/>
  <c r="D602" i="4"/>
  <c r="C602" i="4"/>
  <c r="G602" i="4"/>
  <c r="B602" i="4"/>
  <c r="A603" i="4"/>
  <c r="E602" i="4"/>
  <c r="C609" i="5"/>
  <c r="A610" i="5"/>
  <c r="F609" i="5"/>
  <c r="D609" i="5"/>
  <c r="B609" i="5"/>
  <c r="F602" i="4" l="1"/>
  <c r="F603" i="6"/>
  <c r="H603" i="6" s="1"/>
  <c r="D604" i="6" s="1"/>
  <c r="O601" i="2"/>
  <c r="H605" i="5"/>
  <c r="H602" i="4"/>
  <c r="E604" i="6"/>
  <c r="A605" i="6"/>
  <c r="G604" i="6"/>
  <c r="C604" i="6"/>
  <c r="B604" i="6"/>
  <c r="G4" i="5"/>
  <c r="H4" i="5"/>
  <c r="B603" i="4"/>
  <c r="D603" i="4"/>
  <c r="C603" i="4"/>
  <c r="E603" i="4"/>
  <c r="G603" i="4"/>
  <c r="A604" i="4"/>
  <c r="C610" i="5"/>
  <c r="F610" i="5"/>
  <c r="F2" i="5" s="1"/>
  <c r="D610" i="5"/>
  <c r="B610" i="5"/>
  <c r="F603" i="4" l="1"/>
  <c r="H603" i="4" s="1"/>
  <c r="D604" i="4" s="1"/>
  <c r="F604" i="6"/>
  <c r="H604" i="6" s="1"/>
  <c r="D605" i="6" s="1"/>
  <c r="O602" i="2"/>
  <c r="H606" i="5"/>
  <c r="E605" i="6"/>
  <c r="B605" i="6"/>
  <c r="A606" i="6"/>
  <c r="G605" i="6"/>
  <c r="C605" i="6"/>
  <c r="B604" i="4"/>
  <c r="C604" i="4"/>
  <c r="A605" i="4"/>
  <c r="G604" i="4"/>
  <c r="E604" i="4"/>
  <c r="F605" i="6" l="1"/>
  <c r="O603" i="2"/>
  <c r="H607" i="5"/>
  <c r="H605" i="6"/>
  <c r="D606" i="6" s="1"/>
  <c r="E606" i="6"/>
  <c r="G606" i="6"/>
  <c r="B606" i="6"/>
  <c r="C606" i="6"/>
  <c r="F604" i="4"/>
  <c r="H604" i="4" s="1"/>
  <c r="D605" i="4" s="1"/>
  <c r="B605" i="4"/>
  <c r="E605" i="4"/>
  <c r="G605" i="4"/>
  <c r="C605" i="4"/>
  <c r="A606" i="4"/>
  <c r="F605" i="4" l="1"/>
  <c r="H605" i="4" s="1"/>
  <c r="O604" i="2"/>
  <c r="H608" i="5"/>
  <c r="F606" i="6"/>
  <c r="H606" i="6" s="1"/>
  <c r="H2" i="6" s="1"/>
  <c r="H3" i="6" s="1"/>
  <c r="H4" i="6" s="1"/>
  <c r="E606" i="4"/>
  <c r="B606" i="4"/>
  <c r="G606" i="4"/>
  <c r="C606" i="4"/>
  <c r="D606" i="4"/>
  <c r="O605" i="2" l="1"/>
  <c r="H610" i="5" s="1"/>
  <c r="H609" i="5"/>
  <c r="F606" i="4"/>
  <c r="H606" i="4" s="1"/>
  <c r="H2" i="4" s="1"/>
  <c r="H3" i="4" s="1"/>
  <c r="H4" i="4" s="1"/>
  <c r="H6" i="5" l="1"/>
  <c r="E34" i="1"/>
  <c r="E33" i="1"/>
  <c r="I11" i="5"/>
  <c r="E12" i="5" s="1"/>
  <c r="G12" i="5" l="1"/>
  <c r="I12" i="5" s="1"/>
  <c r="E13" i="5" l="1"/>
  <c r="G13" i="5" l="1"/>
  <c r="I13" i="5" l="1"/>
  <c r="E14" i="5" l="1"/>
  <c r="G14" i="5" l="1"/>
  <c r="I14" i="5" s="1"/>
  <c r="E15" i="5" l="1"/>
  <c r="G15" i="5" l="1"/>
  <c r="I15" i="5" s="1"/>
  <c r="E16" i="5" l="1"/>
  <c r="G16" i="5" l="1"/>
  <c r="I16" i="5" l="1"/>
  <c r="E17" i="5" s="1"/>
  <c r="G17" i="5" l="1"/>
  <c r="I17" i="5" l="1"/>
  <c r="E18" i="5" s="1"/>
  <c r="G18" i="5" l="1"/>
  <c r="I18" i="5" s="1"/>
  <c r="E19" i="5" s="1"/>
  <c r="G19" i="5" l="1"/>
  <c r="I19" i="5" s="1"/>
  <c r="E20" i="5" s="1"/>
  <c r="G20" i="5" l="1"/>
  <c r="I20" i="5" s="1"/>
  <c r="E21" i="5" s="1"/>
  <c r="G21" i="5" l="1"/>
  <c r="I21" i="5" s="1"/>
  <c r="E22" i="5" s="1"/>
  <c r="G22" i="5" l="1"/>
  <c r="I22" i="5" s="1"/>
  <c r="E23" i="5" s="1"/>
  <c r="G23" i="5" l="1"/>
  <c r="I23" i="5" s="1"/>
  <c r="E24" i="5" s="1"/>
  <c r="G24" i="5" l="1"/>
  <c r="I24" i="5" s="1"/>
  <c r="E25" i="5" s="1"/>
  <c r="G25" i="5" l="1"/>
  <c r="I25" i="5" s="1"/>
  <c r="E26" i="5" s="1"/>
  <c r="G26" i="5" l="1"/>
  <c r="I26" i="5" s="1"/>
  <c r="E27" i="5" s="1"/>
  <c r="G27" i="5" l="1"/>
  <c r="I27" i="5" s="1"/>
  <c r="E28" i="5" s="1"/>
  <c r="G28" i="5" l="1"/>
  <c r="I28" i="5" s="1"/>
  <c r="E29" i="5" s="1"/>
  <c r="G29" i="5" l="1"/>
  <c r="I29" i="5" s="1"/>
  <c r="E30" i="5" s="1"/>
  <c r="G30" i="5" l="1"/>
  <c r="I30" i="5" s="1"/>
  <c r="E31" i="5" s="1"/>
  <c r="G31" i="5" l="1"/>
  <c r="I31" i="5" s="1"/>
  <c r="E32" i="5" s="1"/>
  <c r="G32" i="5" l="1"/>
  <c r="I32" i="5" s="1"/>
  <c r="E33" i="5" s="1"/>
  <c r="G33" i="5" s="1"/>
  <c r="I33" i="5" s="1"/>
  <c r="E34" i="5" s="1"/>
  <c r="G34" i="5" l="1"/>
  <c r="I34" i="5" s="1"/>
  <c r="E35" i="5" s="1"/>
  <c r="G35" i="5" l="1"/>
  <c r="I35" i="5" l="1"/>
  <c r="E36" i="5" s="1"/>
  <c r="G36" i="5" l="1"/>
  <c r="I36" i="5" s="1"/>
  <c r="E37" i="5" s="1"/>
  <c r="G37" i="5" l="1"/>
  <c r="I37" i="5" s="1"/>
  <c r="E38" i="5" s="1"/>
  <c r="G38" i="5" l="1"/>
  <c r="I38" i="5" s="1"/>
  <c r="E39" i="5" s="1"/>
  <c r="G39" i="5" l="1"/>
  <c r="I39" i="5" s="1"/>
  <c r="E40" i="5" s="1"/>
  <c r="G40" i="5" l="1"/>
  <c r="I40" i="5" s="1"/>
  <c r="E41" i="5" s="1"/>
  <c r="G41" i="5" l="1"/>
  <c r="I41" i="5" s="1"/>
  <c r="E42" i="5" s="1"/>
  <c r="G42" i="5" l="1"/>
  <c r="I42" i="5" s="1"/>
  <c r="E43" i="5" s="1"/>
  <c r="G43" i="5" l="1"/>
  <c r="I43" i="5" s="1"/>
  <c r="E44" i="5" s="1"/>
  <c r="G44" i="5" s="1"/>
  <c r="I44" i="5" s="1"/>
  <c r="E45" i="5" s="1"/>
  <c r="G45" i="5" l="1"/>
  <c r="I45" i="5" s="1"/>
  <c r="E46" i="5" s="1"/>
  <c r="G46" i="5" l="1"/>
  <c r="I46" i="5" s="1"/>
  <c r="E47" i="5" s="1"/>
  <c r="G47" i="5" l="1"/>
  <c r="I47" i="5" l="1"/>
  <c r="E48" i="5" s="1"/>
  <c r="G48" i="5" l="1"/>
  <c r="I48" i="5" s="1"/>
  <c r="E49" i="5" s="1"/>
  <c r="G49" i="5" l="1"/>
  <c r="I49" i="5" s="1"/>
  <c r="E50" i="5" s="1"/>
  <c r="G50" i="5" l="1"/>
  <c r="I50" i="5" l="1"/>
  <c r="E51" i="5" s="1"/>
  <c r="G51" i="5" s="1"/>
  <c r="I51" i="5" s="1"/>
  <c r="E52" i="5" s="1"/>
  <c r="G52" i="5" l="1"/>
  <c r="I52" i="5" s="1"/>
  <c r="E53" i="5" s="1"/>
  <c r="G53" i="5" l="1"/>
  <c r="I53" i="5" s="1"/>
  <c r="E54" i="5" s="1"/>
  <c r="G54" i="5" l="1"/>
  <c r="I54" i="5" s="1"/>
  <c r="E55" i="5" s="1"/>
  <c r="G55" i="5" l="1"/>
  <c r="I55" i="5" s="1"/>
  <c r="E56" i="5" s="1"/>
  <c r="G56" i="5" l="1"/>
  <c r="I56" i="5" s="1"/>
  <c r="E57" i="5" s="1"/>
  <c r="G57" i="5" l="1"/>
  <c r="I57" i="5" s="1"/>
  <c r="E58" i="5" s="1"/>
  <c r="G58" i="5" l="1"/>
  <c r="I58" i="5" s="1"/>
  <c r="E59" i="5" s="1"/>
  <c r="G59" i="5" l="1"/>
  <c r="I59" i="5" s="1"/>
  <c r="E60" i="5" s="1"/>
  <c r="G60" i="5" l="1"/>
  <c r="I60" i="5" s="1"/>
  <c r="E61" i="5" s="1"/>
  <c r="G61" i="5" l="1"/>
  <c r="I61" i="5" s="1"/>
  <c r="E62" i="5" s="1"/>
  <c r="G62" i="5" l="1"/>
  <c r="I62" i="5" s="1"/>
  <c r="E63" i="5" s="1"/>
  <c r="G63" i="5" s="1"/>
  <c r="I63" i="5" s="1"/>
  <c r="E64" i="5" s="1"/>
  <c r="G64" i="5" l="1"/>
  <c r="I64" i="5" s="1"/>
  <c r="E65" i="5" s="1"/>
  <c r="G65" i="5" l="1"/>
  <c r="I65" i="5" s="1"/>
  <c r="E66" i="5" s="1"/>
  <c r="G66" i="5" l="1"/>
  <c r="I66" i="5" l="1"/>
  <c r="E67" i="5" s="1"/>
  <c r="G67" i="5" l="1"/>
  <c r="I67" i="5" s="1"/>
  <c r="E68" i="5" s="1"/>
  <c r="G68" i="5" l="1"/>
  <c r="I68" i="5" s="1"/>
  <c r="E69" i="5" s="1"/>
  <c r="G69" i="5" l="1"/>
  <c r="I69" i="5" s="1"/>
  <c r="E70" i="5" s="1"/>
  <c r="G70" i="5" l="1"/>
  <c r="I70" i="5" s="1"/>
  <c r="E71" i="5" s="1"/>
  <c r="G71" i="5" l="1"/>
  <c r="I71" i="5" s="1"/>
  <c r="E72" i="5" s="1"/>
  <c r="G72" i="5" l="1"/>
  <c r="I72" i="5" s="1"/>
  <c r="E73" i="5" s="1"/>
  <c r="G73" i="5" l="1"/>
  <c r="I73" i="5" s="1"/>
  <c r="E74" i="5" s="1"/>
  <c r="G74" i="5" l="1"/>
  <c r="I74" i="5" s="1"/>
  <c r="E75" i="5" s="1"/>
  <c r="G75" i="5" l="1"/>
  <c r="I75" i="5" s="1"/>
  <c r="E76" i="5" s="1"/>
  <c r="G76" i="5" l="1"/>
  <c r="I76" i="5" s="1"/>
  <c r="E77" i="5" s="1"/>
  <c r="G77" i="5" l="1"/>
  <c r="I77" i="5" s="1"/>
  <c r="E78" i="5" s="1"/>
  <c r="G78" i="5" l="1"/>
  <c r="I78" i="5" s="1"/>
  <c r="E79" i="5" s="1"/>
  <c r="G79" i="5" l="1"/>
  <c r="I79" i="5" s="1"/>
  <c r="E80" i="5" s="1"/>
  <c r="G80" i="5" l="1"/>
  <c r="I80" i="5" s="1"/>
  <c r="E81" i="5" s="1"/>
  <c r="G81" i="5" l="1"/>
  <c r="I81" i="5" s="1"/>
  <c r="E82" i="5" s="1"/>
  <c r="G82" i="5" l="1"/>
  <c r="I82" i="5" s="1"/>
  <c r="E83" i="5" s="1"/>
  <c r="G83" i="5" s="1"/>
  <c r="I83" i="5" s="1"/>
  <c r="E84" i="5" s="1"/>
  <c r="G84" i="5" l="1"/>
  <c r="I84" i="5" s="1"/>
  <c r="E85" i="5" s="1"/>
  <c r="G85" i="5" l="1"/>
  <c r="I85" i="5" s="1"/>
  <c r="E86" i="5" s="1"/>
  <c r="G86" i="5" l="1"/>
  <c r="I86" i="5" l="1"/>
  <c r="E87" i="5" s="1"/>
  <c r="G87" i="5" l="1"/>
  <c r="I87" i="5" l="1"/>
  <c r="E88" i="5" s="1"/>
  <c r="G88" i="5" l="1"/>
  <c r="I88" i="5" s="1"/>
  <c r="E89" i="5" s="1"/>
  <c r="G89" i="5" l="1"/>
  <c r="I89" i="5" s="1"/>
  <c r="E90" i="5" s="1"/>
  <c r="G90" i="5" s="1"/>
  <c r="I90" i="5" l="1"/>
  <c r="E91" i="5" s="1"/>
  <c r="G91" i="5" s="1"/>
  <c r="I91" i="5" s="1"/>
  <c r="E92" i="5" s="1"/>
  <c r="G92" i="5" l="1"/>
  <c r="I92" i="5" s="1"/>
  <c r="E93" i="5" s="1"/>
  <c r="G93" i="5" l="1"/>
  <c r="I93" i="5" s="1"/>
  <c r="E94" i="5" s="1"/>
  <c r="G94" i="5" l="1"/>
  <c r="I94" i="5" s="1"/>
  <c r="E95" i="5" s="1"/>
  <c r="G95" i="5" l="1"/>
  <c r="I95" i="5" s="1"/>
  <c r="E96" i="5" s="1"/>
  <c r="G96" i="5" l="1"/>
  <c r="I96" i="5" s="1"/>
  <c r="E97" i="5" s="1"/>
  <c r="G97" i="5" s="1"/>
  <c r="I97" i="5" l="1"/>
  <c r="E98" i="5" s="1"/>
  <c r="G98" i="5" l="1"/>
  <c r="I98" i="5" s="1"/>
  <c r="E99" i="5" s="1"/>
  <c r="G99" i="5" l="1"/>
  <c r="I99" i="5" s="1"/>
  <c r="E100" i="5" s="1"/>
  <c r="G100" i="5" l="1"/>
  <c r="I100" i="5" s="1"/>
  <c r="E101" i="5" s="1"/>
  <c r="G101" i="5" l="1"/>
  <c r="I101" i="5" s="1"/>
  <c r="E102" i="5" s="1"/>
  <c r="G102" i="5" l="1"/>
  <c r="I102" i="5" l="1"/>
  <c r="E103" i="5" s="1"/>
  <c r="G103" i="5" s="1"/>
  <c r="I103" i="5" s="1"/>
  <c r="E104" i="5" s="1"/>
  <c r="G104" i="5" l="1"/>
  <c r="I104" i="5" s="1"/>
  <c r="E105" i="5" s="1"/>
  <c r="G105" i="5" s="1"/>
  <c r="I105" i="5" s="1"/>
  <c r="E106" i="5" s="1"/>
  <c r="G106" i="5" l="1"/>
  <c r="I106" i="5" s="1"/>
  <c r="E107" i="5" s="1"/>
  <c r="G107" i="5" l="1"/>
  <c r="I107" i="5" s="1"/>
  <c r="E108" i="5" s="1"/>
  <c r="G108" i="5" l="1"/>
  <c r="I108" i="5" s="1"/>
  <c r="E109" i="5" s="1"/>
  <c r="G109" i="5" l="1"/>
  <c r="I109" i="5" s="1"/>
  <c r="E110" i="5" s="1"/>
  <c r="G110" i="5" l="1"/>
  <c r="I110" i="5" s="1"/>
  <c r="E111" i="5" s="1"/>
  <c r="G111" i="5" l="1"/>
  <c r="I111" i="5" s="1"/>
  <c r="E112" i="5" s="1"/>
  <c r="G112" i="5" l="1"/>
  <c r="I112" i="5" s="1"/>
  <c r="E113" i="5" s="1"/>
  <c r="G113" i="5" l="1"/>
  <c r="I113" i="5" s="1"/>
  <c r="E114" i="5" s="1"/>
  <c r="G114" i="5" l="1"/>
  <c r="I114" i="5" s="1"/>
  <c r="E115" i="5" s="1"/>
  <c r="G115" i="5" l="1"/>
  <c r="I115" i="5" s="1"/>
  <c r="E116" i="5" s="1"/>
  <c r="G116" i="5" l="1"/>
  <c r="I116" i="5" s="1"/>
  <c r="E117" i="5" s="1"/>
  <c r="G117" i="5" l="1"/>
  <c r="I117" i="5" s="1"/>
  <c r="E118" i="5" s="1"/>
  <c r="G118" i="5" l="1"/>
  <c r="I118" i="5" s="1"/>
  <c r="E119" i="5" s="1"/>
  <c r="G119" i="5" l="1"/>
  <c r="I119" i="5" l="1"/>
  <c r="E120" i="5" s="1"/>
  <c r="G120" i="5" s="1"/>
  <c r="I120" i="5" s="1"/>
  <c r="E121" i="5" s="1"/>
  <c r="G121" i="5" l="1"/>
  <c r="I121" i="5" l="1"/>
  <c r="E122" i="5" s="1"/>
  <c r="G122" i="5" l="1"/>
  <c r="I122" i="5" l="1"/>
  <c r="E123" i="5" s="1"/>
  <c r="G123" i="5" s="1"/>
  <c r="I123" i="5" l="1"/>
  <c r="E124" i="5" s="1"/>
  <c r="G124" i="5" l="1"/>
  <c r="I124" i="5" s="1"/>
  <c r="E125" i="5" s="1"/>
  <c r="G125" i="5" s="1"/>
  <c r="I125" i="5" s="1"/>
  <c r="E126" i="5" s="1"/>
  <c r="G126" i="5" l="1"/>
  <c r="I126" i="5" s="1"/>
  <c r="E127" i="5" s="1"/>
  <c r="G127" i="5" l="1"/>
  <c r="I127" i="5" l="1"/>
  <c r="E128" i="5" s="1"/>
  <c r="G128" i="5" s="1"/>
  <c r="I128" i="5" s="1"/>
  <c r="E129" i="5" s="1"/>
  <c r="G129" i="5" l="1"/>
  <c r="I129" i="5" s="1"/>
  <c r="E130" i="5" s="1"/>
  <c r="G130" i="5" l="1"/>
  <c r="I130" i="5" s="1"/>
  <c r="E131" i="5" s="1"/>
  <c r="G131" i="5" l="1"/>
  <c r="I131" i="5" s="1"/>
  <c r="E132" i="5" s="1"/>
  <c r="G132" i="5" l="1"/>
  <c r="I132" i="5" s="1"/>
  <c r="E133" i="5" s="1"/>
  <c r="G133" i="5" l="1"/>
  <c r="I133" i="5" s="1"/>
  <c r="E134" i="5" s="1"/>
  <c r="G134" i="5" l="1"/>
  <c r="I134" i="5" s="1"/>
  <c r="E135" i="5" s="1"/>
  <c r="G135" i="5" l="1"/>
  <c r="I135" i="5" s="1"/>
  <c r="E136" i="5" s="1"/>
  <c r="G136" i="5" l="1"/>
  <c r="I136" i="5" s="1"/>
  <c r="E137" i="5" s="1"/>
  <c r="G137" i="5" l="1"/>
  <c r="I137" i="5" s="1"/>
  <c r="E138" i="5" s="1"/>
  <c r="G138" i="5" l="1"/>
  <c r="I138" i="5" l="1"/>
  <c r="E139" i="5" s="1"/>
  <c r="G139" i="5" l="1"/>
  <c r="I139" i="5" s="1"/>
  <c r="E140" i="5" s="1"/>
  <c r="G140" i="5" s="1"/>
  <c r="I140" i="5" s="1"/>
  <c r="E141" i="5" s="1"/>
  <c r="G141" i="5" l="1"/>
  <c r="I141" i="5" s="1"/>
  <c r="E142" i="5" s="1"/>
  <c r="G142" i="5" l="1"/>
  <c r="I142" i="5" s="1"/>
  <c r="E143" i="5" s="1"/>
  <c r="G143" i="5" l="1"/>
  <c r="I143" i="5" s="1"/>
  <c r="E144" i="5" s="1"/>
  <c r="G144" i="5" l="1"/>
  <c r="I144" i="5" s="1"/>
  <c r="E145" i="5" s="1"/>
  <c r="G145" i="5" l="1"/>
  <c r="I145" i="5" s="1"/>
  <c r="E146" i="5" s="1"/>
  <c r="G146" i="5" l="1"/>
  <c r="I146" i="5" l="1"/>
  <c r="E147" i="5" s="1"/>
  <c r="G147" i="5" s="1"/>
  <c r="I147" i="5" s="1"/>
  <c r="E148" i="5" s="1"/>
  <c r="G148" i="5" l="1"/>
  <c r="I148" i="5" l="1"/>
  <c r="E149" i="5" s="1"/>
  <c r="G149" i="5" s="1"/>
  <c r="I149" i="5" l="1"/>
  <c r="E150" i="5" s="1"/>
  <c r="G150" i="5" s="1"/>
  <c r="I150" i="5" s="1"/>
  <c r="E151" i="5" s="1"/>
  <c r="G151" i="5" l="1"/>
  <c r="I151" i="5" s="1"/>
  <c r="E152" i="5" s="1"/>
  <c r="G152" i="5" l="1"/>
  <c r="I152" i="5" s="1"/>
  <c r="E153" i="5" s="1"/>
  <c r="G153" i="5" l="1"/>
  <c r="I153" i="5" s="1"/>
  <c r="E154" i="5" s="1"/>
  <c r="G154" i="5" l="1"/>
  <c r="I154" i="5" s="1"/>
  <c r="E155" i="5" s="1"/>
  <c r="G155" i="5" l="1"/>
  <c r="I155" i="5" s="1"/>
  <c r="E156" i="5" s="1"/>
  <c r="G156" i="5" l="1"/>
  <c r="I156" i="5" s="1"/>
  <c r="E157" i="5" s="1"/>
  <c r="G157" i="5" l="1"/>
  <c r="I157" i="5" s="1"/>
  <c r="E158" i="5" s="1"/>
  <c r="G158" i="5" l="1"/>
  <c r="I158" i="5" s="1"/>
  <c r="E159" i="5" s="1"/>
  <c r="G159" i="5" l="1"/>
  <c r="I159" i="5" l="1"/>
  <c r="E160" i="5" s="1"/>
  <c r="G160" i="5" l="1"/>
  <c r="I160" i="5" s="1"/>
  <c r="E161" i="5" s="1"/>
  <c r="G161" i="5" s="1"/>
  <c r="I161" i="5" l="1"/>
  <c r="E162" i="5" s="1"/>
  <c r="G162" i="5" s="1"/>
  <c r="I162" i="5" s="1"/>
  <c r="E163" i="5" s="1"/>
  <c r="G163" i="5" l="1"/>
  <c r="I163" i="5" s="1"/>
  <c r="E164" i="5" s="1"/>
  <c r="G164" i="5" l="1"/>
  <c r="I164" i="5" s="1"/>
  <c r="E165" i="5" s="1"/>
  <c r="G165" i="5" l="1"/>
  <c r="I165" i="5" s="1"/>
  <c r="E166" i="5" s="1"/>
  <c r="G166" i="5" l="1"/>
  <c r="I166" i="5" l="1"/>
  <c r="E167" i="5" s="1"/>
  <c r="G167" i="5" s="1"/>
  <c r="I167" i="5" l="1"/>
  <c r="E168" i="5" s="1"/>
  <c r="G168" i="5" s="1"/>
  <c r="I168" i="5" l="1"/>
  <c r="E169" i="5" s="1"/>
  <c r="G169" i="5" s="1"/>
  <c r="I169" i="5" s="1"/>
  <c r="E170" i="5" s="1"/>
  <c r="G170" i="5" l="1"/>
  <c r="I170" i="5" s="1"/>
  <c r="E171" i="5" s="1"/>
  <c r="G171" i="5" l="1"/>
  <c r="I171" i="5" s="1"/>
  <c r="E172" i="5" s="1"/>
  <c r="G172" i="5" l="1"/>
  <c r="I172" i="5" l="1"/>
  <c r="E173" i="5" s="1"/>
  <c r="G173" i="5" s="1"/>
  <c r="I173" i="5" s="1"/>
  <c r="E174" i="5" s="1"/>
  <c r="G174" i="5" l="1"/>
  <c r="I174" i="5" s="1"/>
  <c r="E175" i="5" s="1"/>
  <c r="G175" i="5" l="1"/>
  <c r="I175" i="5" s="1"/>
  <c r="E176" i="5" s="1"/>
  <c r="G176" i="5" l="1"/>
  <c r="I176" i="5" s="1"/>
  <c r="E177" i="5" s="1"/>
  <c r="G177" i="5" l="1"/>
  <c r="I177" i="5" s="1"/>
  <c r="E178" i="5" s="1"/>
  <c r="G178" i="5" l="1"/>
  <c r="I178" i="5" s="1"/>
  <c r="E179" i="5" s="1"/>
  <c r="G179" i="5" l="1"/>
  <c r="I179" i="5" s="1"/>
  <c r="E180" i="5" s="1"/>
  <c r="G180" i="5" l="1"/>
  <c r="I180" i="5" s="1"/>
  <c r="E181" i="5" s="1"/>
  <c r="G181" i="5" l="1"/>
  <c r="I181" i="5" s="1"/>
  <c r="E182" i="5" s="1"/>
  <c r="G182" i="5" l="1"/>
  <c r="I182" i="5" s="1"/>
  <c r="E183" i="5" s="1"/>
  <c r="G183" i="5" l="1"/>
  <c r="I183" i="5" s="1"/>
  <c r="E184" i="5" s="1"/>
  <c r="G184" i="5" l="1"/>
  <c r="I184" i="5" s="1"/>
  <c r="E185" i="5" s="1"/>
  <c r="G185" i="5" l="1"/>
  <c r="I185" i="5" l="1"/>
  <c r="E186" i="5" s="1"/>
  <c r="G186" i="5" s="1"/>
  <c r="I186" i="5" s="1"/>
  <c r="E187" i="5" s="1"/>
  <c r="G187" i="5" l="1"/>
  <c r="I187" i="5" s="1"/>
  <c r="E188" i="5" s="1"/>
  <c r="G188" i="5" l="1"/>
  <c r="I188" i="5" s="1"/>
  <c r="E189" i="5" s="1"/>
  <c r="G189" i="5" l="1"/>
  <c r="I189" i="5" s="1"/>
  <c r="E190" i="5" s="1"/>
  <c r="G190" i="5" s="1"/>
  <c r="I190" i="5" l="1"/>
  <c r="E191" i="5" s="1"/>
  <c r="G191" i="5" l="1"/>
  <c r="I191" i="5" s="1"/>
  <c r="E192" i="5" s="1"/>
  <c r="G192" i="5" l="1"/>
  <c r="I192" i="5" l="1"/>
  <c r="E193" i="5" s="1"/>
  <c r="G193" i="5" l="1"/>
  <c r="I193" i="5" s="1"/>
  <c r="E194" i="5" s="1"/>
  <c r="G194" i="5" s="1"/>
  <c r="I194" i="5" s="1"/>
  <c r="E195" i="5" s="1"/>
  <c r="G195" i="5" l="1"/>
  <c r="I195" i="5" s="1"/>
  <c r="E196" i="5" s="1"/>
  <c r="G196" i="5" l="1"/>
  <c r="I196" i="5" s="1"/>
  <c r="E197" i="5" s="1"/>
  <c r="G197" i="5" l="1"/>
  <c r="I197" i="5" s="1"/>
  <c r="E198" i="5" s="1"/>
  <c r="G198" i="5" l="1"/>
  <c r="I198" i="5" s="1"/>
  <c r="E199" i="5" s="1"/>
  <c r="G199" i="5" l="1"/>
  <c r="I199" i="5" s="1"/>
  <c r="E200" i="5" s="1"/>
  <c r="G200" i="5" l="1"/>
  <c r="I200" i="5" s="1"/>
  <c r="E201" i="5" s="1"/>
  <c r="G201" i="5" l="1"/>
  <c r="I201" i="5" l="1"/>
  <c r="E202" i="5" s="1"/>
  <c r="G202" i="5" s="1"/>
  <c r="I202" i="5" s="1"/>
  <c r="E203" i="5" s="1"/>
  <c r="G203" i="5" l="1"/>
  <c r="I203" i="5" s="1"/>
  <c r="E204" i="5" s="1"/>
  <c r="G204" i="5" l="1"/>
  <c r="I204" i="5" s="1"/>
  <c r="E205" i="5" s="1"/>
  <c r="G205" i="5" l="1"/>
  <c r="I205" i="5" s="1"/>
  <c r="E206" i="5" s="1"/>
  <c r="G206" i="5" l="1"/>
  <c r="I206" i="5" s="1"/>
  <c r="E207" i="5" s="1"/>
  <c r="G207" i="5" l="1"/>
  <c r="I207" i="5" s="1"/>
  <c r="E208" i="5" s="1"/>
  <c r="G208" i="5" s="1"/>
  <c r="I208" i="5" l="1"/>
  <c r="E209" i="5" s="1"/>
  <c r="G209" i="5" l="1"/>
  <c r="I209" i="5" s="1"/>
  <c r="E210" i="5" s="1"/>
  <c r="G210" i="5" s="1"/>
  <c r="I210" i="5" l="1"/>
  <c r="E211" i="5" s="1"/>
  <c r="G211" i="5" s="1"/>
  <c r="I211" i="5" l="1"/>
  <c r="E212" i="5" s="1"/>
  <c r="G212" i="5" l="1"/>
  <c r="I212" i="5" s="1"/>
  <c r="E213" i="5" s="1"/>
  <c r="G213" i="5" l="1"/>
  <c r="I213" i="5" s="1"/>
  <c r="E214" i="5" s="1"/>
  <c r="G214" i="5" l="1"/>
  <c r="I214" i="5" s="1"/>
  <c r="E215" i="5" s="1"/>
  <c r="G215" i="5" l="1"/>
  <c r="I215" i="5" s="1"/>
  <c r="E216" i="5" s="1"/>
  <c r="G216" i="5" l="1"/>
  <c r="I216" i="5" s="1"/>
  <c r="E217" i="5" s="1"/>
  <c r="G217" i="5" l="1"/>
  <c r="I217" i="5" s="1"/>
  <c r="E218" i="5" s="1"/>
  <c r="G218" i="5" l="1"/>
  <c r="I218" i="5" s="1"/>
  <c r="E219" i="5" s="1"/>
  <c r="G219" i="5" l="1"/>
  <c r="I219" i="5" s="1"/>
  <c r="E220" i="5" s="1"/>
  <c r="G220" i="5" l="1"/>
  <c r="I220" i="5" l="1"/>
  <c r="E221" i="5" s="1"/>
  <c r="G221" i="5" l="1"/>
  <c r="I221" i="5" s="1"/>
  <c r="E222" i="5" s="1"/>
  <c r="G222" i="5" l="1"/>
  <c r="I222" i="5" s="1"/>
  <c r="E223" i="5" s="1"/>
  <c r="G223" i="5" l="1"/>
  <c r="I223" i="5" s="1"/>
  <c r="E224" i="5" s="1"/>
  <c r="G224" i="5" l="1"/>
  <c r="I224" i="5" s="1"/>
  <c r="E225" i="5" s="1"/>
  <c r="G225" i="5" l="1"/>
  <c r="I225" i="5" l="1"/>
  <c r="E226" i="5" s="1"/>
  <c r="G226" i="5" l="1"/>
  <c r="I226" i="5" s="1"/>
  <c r="E227" i="5" s="1"/>
  <c r="G227" i="5" l="1"/>
  <c r="I227" i="5" s="1"/>
  <c r="E228" i="5" s="1"/>
  <c r="G228" i="5" s="1"/>
  <c r="I228" i="5" l="1"/>
  <c r="E229" i="5" s="1"/>
  <c r="G229" i="5" l="1"/>
  <c r="I229" i="5" s="1"/>
  <c r="E230" i="5" s="1"/>
  <c r="G230" i="5" l="1"/>
  <c r="I230" i="5" s="1"/>
  <c r="E231" i="5" s="1"/>
  <c r="G231" i="5" l="1"/>
  <c r="I231" i="5" s="1"/>
  <c r="E232" i="5" s="1"/>
  <c r="G232" i="5" l="1"/>
  <c r="I232" i="5" s="1"/>
  <c r="E233" i="5" s="1"/>
  <c r="G233" i="5" l="1"/>
  <c r="I233" i="5" s="1"/>
  <c r="E234" i="5" s="1"/>
  <c r="G234" i="5" l="1"/>
  <c r="I234" i="5" s="1"/>
  <c r="E235" i="5" s="1"/>
  <c r="G235" i="5" l="1"/>
  <c r="I235" i="5" l="1"/>
  <c r="E236" i="5" s="1"/>
  <c r="G236" i="5" s="1"/>
  <c r="I236" i="5" l="1"/>
  <c r="E237" i="5" s="1"/>
  <c r="G237" i="5" s="1"/>
  <c r="I237" i="5" l="1"/>
  <c r="E238" i="5" s="1"/>
  <c r="G238" i="5" l="1"/>
  <c r="I238" i="5" s="1"/>
  <c r="E239" i="5" s="1"/>
  <c r="G239" i="5" s="1"/>
  <c r="I239" i="5" l="1"/>
  <c r="E240" i="5" s="1"/>
  <c r="G240" i="5" l="1"/>
  <c r="I240" i="5" s="1"/>
  <c r="E241" i="5" s="1"/>
  <c r="G241" i="5" l="1"/>
  <c r="I241" i="5" s="1"/>
  <c r="E242" i="5" s="1"/>
  <c r="G242" i="5" l="1"/>
  <c r="I242" i="5" s="1"/>
  <c r="E243" i="5" s="1"/>
  <c r="G243" i="5" l="1"/>
  <c r="I243" i="5" s="1"/>
  <c r="E244" i="5" s="1"/>
  <c r="G244" i="5" l="1"/>
  <c r="I244" i="5" s="1"/>
  <c r="E245" i="5" s="1"/>
  <c r="G245" i="5" l="1"/>
  <c r="I245" i="5" l="1"/>
  <c r="E246" i="5" s="1"/>
  <c r="G246" i="5" l="1"/>
  <c r="I246" i="5" s="1"/>
  <c r="E247" i="5" s="1"/>
  <c r="G247" i="5" l="1"/>
  <c r="I247" i="5" s="1"/>
  <c r="E248" i="5" s="1"/>
  <c r="G248" i="5" l="1"/>
  <c r="I248" i="5" s="1"/>
  <c r="E249" i="5" s="1"/>
  <c r="G249" i="5" l="1"/>
  <c r="I249" i="5" s="1"/>
  <c r="E250" i="5" s="1"/>
  <c r="G250" i="5" l="1"/>
  <c r="I250" i="5" s="1"/>
  <c r="E251" i="5" s="1"/>
  <c r="G251" i="5" l="1"/>
  <c r="I251" i="5" s="1"/>
  <c r="E252" i="5" s="1"/>
  <c r="G252" i="5" s="1"/>
  <c r="I252" i="5" s="1"/>
  <c r="E253" i="5" s="1"/>
  <c r="G253" i="5" l="1"/>
  <c r="I253" i="5" s="1"/>
  <c r="E254" i="5" s="1"/>
  <c r="G254" i="5" l="1"/>
  <c r="I254" i="5" s="1"/>
  <c r="E255" i="5" s="1"/>
  <c r="G255" i="5" l="1"/>
  <c r="I255" i="5" s="1"/>
  <c r="E256" i="5" s="1"/>
  <c r="G256" i="5" l="1"/>
  <c r="I256" i="5" s="1"/>
  <c r="E257" i="5" s="1"/>
  <c r="G257" i="5" l="1"/>
  <c r="I257" i="5" s="1"/>
  <c r="E258" i="5" s="1"/>
  <c r="G258" i="5" l="1"/>
  <c r="I258" i="5" s="1"/>
  <c r="E259" i="5" s="1"/>
  <c r="G259" i="5" l="1"/>
  <c r="I259" i="5" l="1"/>
  <c r="E260" i="5" s="1"/>
  <c r="G260" i="5" l="1"/>
  <c r="I260" i="5" s="1"/>
  <c r="E261" i="5" s="1"/>
  <c r="G261" i="5" l="1"/>
  <c r="I261" i="5" s="1"/>
  <c r="E262" i="5" s="1"/>
  <c r="G262" i="5" l="1"/>
  <c r="I262" i="5" s="1"/>
  <c r="E263" i="5" s="1"/>
  <c r="G263" i="5" l="1"/>
  <c r="I263" i="5" s="1"/>
  <c r="E264" i="5" s="1"/>
  <c r="G264" i="5" l="1"/>
  <c r="I264" i="5" s="1"/>
  <c r="E265" i="5" s="1"/>
  <c r="G265" i="5" l="1"/>
  <c r="I265" i="5" s="1"/>
  <c r="E266" i="5" s="1"/>
  <c r="G266" i="5" l="1"/>
  <c r="I266" i="5" s="1"/>
  <c r="E267" i="5" s="1"/>
  <c r="G267" i="5" l="1"/>
  <c r="I267" i="5" s="1"/>
  <c r="E268" i="5" s="1"/>
  <c r="G268" i="5" l="1"/>
  <c r="I268" i="5" s="1"/>
  <c r="E269" i="5" s="1"/>
  <c r="G269" i="5" l="1"/>
  <c r="I269" i="5" s="1"/>
  <c r="E270" i="5" s="1"/>
  <c r="G270" i="5" l="1"/>
  <c r="I270" i="5" s="1"/>
  <c r="E271" i="5" s="1"/>
  <c r="G271" i="5" l="1"/>
  <c r="I271" i="5" s="1"/>
  <c r="E272" i="5" s="1"/>
  <c r="G272" i="5" l="1"/>
  <c r="I272" i="5" s="1"/>
  <c r="E273" i="5" s="1"/>
  <c r="G273" i="5" l="1"/>
  <c r="I273" i="5" s="1"/>
  <c r="E274" i="5" s="1"/>
  <c r="G274" i="5" l="1"/>
  <c r="I274" i="5" s="1"/>
  <c r="E275" i="5" s="1"/>
  <c r="G275" i="5" l="1"/>
  <c r="I275" i="5" s="1"/>
  <c r="E276" i="5" s="1"/>
  <c r="G276" i="5" l="1"/>
  <c r="I276" i="5" s="1"/>
  <c r="E277" i="5" s="1"/>
  <c r="G277" i="5" l="1"/>
  <c r="I277" i="5" s="1"/>
  <c r="E278" i="5" s="1"/>
  <c r="G278" i="5" l="1"/>
  <c r="I278" i="5" s="1"/>
  <c r="E279" i="5" s="1"/>
  <c r="G279" i="5" l="1"/>
  <c r="I279" i="5" l="1"/>
  <c r="E280" i="5" s="1"/>
  <c r="G280" i="5" l="1"/>
  <c r="I280" i="5" s="1"/>
  <c r="E281" i="5" s="1"/>
  <c r="G281" i="5" l="1"/>
  <c r="I281" i="5" s="1"/>
  <c r="E282" i="5" s="1"/>
  <c r="G282" i="5" l="1"/>
  <c r="I282" i="5" s="1"/>
  <c r="E283" i="5" s="1"/>
  <c r="G283" i="5" l="1"/>
  <c r="I283" i="5" s="1"/>
  <c r="E284" i="5" s="1"/>
  <c r="G284" i="5" l="1"/>
  <c r="I284" i="5" s="1"/>
  <c r="E285" i="5" s="1"/>
  <c r="G285" i="5" l="1"/>
  <c r="I285" i="5" s="1"/>
  <c r="E286" i="5" s="1"/>
  <c r="G286" i="5" l="1"/>
  <c r="I286" i="5" s="1"/>
  <c r="E287" i="5" s="1"/>
  <c r="G287" i="5" l="1"/>
  <c r="I287" i="5" s="1"/>
  <c r="E288" i="5" s="1"/>
  <c r="G288" i="5" l="1"/>
  <c r="I288" i="5" s="1"/>
  <c r="E289" i="5" s="1"/>
  <c r="G289" i="5" l="1"/>
  <c r="I289" i="5" s="1"/>
  <c r="E290" i="5" s="1"/>
  <c r="G290" i="5" l="1"/>
  <c r="I290" i="5" s="1"/>
  <c r="E291" i="5" s="1"/>
  <c r="G291" i="5" l="1"/>
  <c r="I291" i="5" s="1"/>
  <c r="E292" i="5" s="1"/>
  <c r="G292" i="5" l="1"/>
  <c r="I292" i="5" s="1"/>
  <c r="E293" i="5" s="1"/>
  <c r="G293" i="5" l="1"/>
  <c r="I293" i="5" s="1"/>
  <c r="E294" i="5" s="1"/>
  <c r="G294" i="5" l="1"/>
  <c r="I294" i="5" s="1"/>
  <c r="E295" i="5" s="1"/>
  <c r="G295" i="5" l="1"/>
  <c r="I295" i="5" s="1"/>
  <c r="E296" i="5" s="1"/>
  <c r="G296" i="5" l="1"/>
  <c r="I296" i="5" s="1"/>
  <c r="E297" i="5" s="1"/>
  <c r="G297" i="5" l="1"/>
  <c r="I297" i="5" s="1"/>
  <c r="E298" i="5" s="1"/>
  <c r="G298" i="5" l="1"/>
  <c r="I298" i="5" s="1"/>
  <c r="E299" i="5" s="1"/>
  <c r="G299" i="5" l="1"/>
  <c r="I299" i="5" s="1"/>
  <c r="E300" i="5" s="1"/>
  <c r="G300" i="5" l="1"/>
  <c r="I300" i="5" s="1"/>
  <c r="E301" i="5" s="1"/>
  <c r="G301" i="5" l="1"/>
  <c r="I301" i="5" l="1"/>
  <c r="E302" i="5" s="1"/>
  <c r="G302" i="5" l="1"/>
  <c r="I302" i="5" s="1"/>
  <c r="E303" i="5" s="1"/>
  <c r="G303" i="5" l="1"/>
  <c r="I303" i="5" s="1"/>
  <c r="E304" i="5" s="1"/>
  <c r="G304" i="5" l="1"/>
  <c r="I304" i="5" l="1"/>
  <c r="E305" i="5" s="1"/>
  <c r="G305" i="5" l="1"/>
  <c r="I305" i="5" s="1"/>
  <c r="E306" i="5" s="1"/>
  <c r="G306" i="5" l="1"/>
  <c r="I306" i="5" s="1"/>
  <c r="E307" i="5" s="1"/>
  <c r="G307" i="5" l="1"/>
  <c r="I307" i="5" s="1"/>
  <c r="E308" i="5" s="1"/>
  <c r="G308" i="5" l="1"/>
  <c r="I308" i="5" s="1"/>
  <c r="E309" i="5" s="1"/>
  <c r="G309" i="5" l="1"/>
  <c r="I309" i="5" s="1"/>
  <c r="E310" i="5" s="1"/>
  <c r="G310" i="5" l="1"/>
  <c r="I310" i="5" s="1"/>
  <c r="E311" i="5" s="1"/>
  <c r="G311" i="5" l="1"/>
  <c r="I311" i="5" s="1"/>
  <c r="E312" i="5" s="1"/>
  <c r="G312" i="5" l="1"/>
  <c r="I312" i="5" s="1"/>
  <c r="E313" i="5" s="1"/>
  <c r="G313" i="5" l="1"/>
  <c r="I313" i="5" s="1"/>
  <c r="E314" i="5" s="1"/>
  <c r="G314" i="5" l="1"/>
  <c r="I314" i="5" s="1"/>
  <c r="E315" i="5" s="1"/>
  <c r="G315" i="5" l="1"/>
  <c r="I315" i="5" s="1"/>
  <c r="E316" i="5" s="1"/>
  <c r="G316" i="5" l="1"/>
  <c r="I316" i="5" s="1"/>
  <c r="E317" i="5" s="1"/>
  <c r="G317" i="5" l="1"/>
  <c r="I317" i="5" s="1"/>
  <c r="E318" i="5" s="1"/>
  <c r="G318" i="5" l="1"/>
  <c r="I318" i="5" s="1"/>
  <c r="E319" i="5" s="1"/>
  <c r="G319" i="5" l="1"/>
  <c r="I319" i="5" s="1"/>
  <c r="E320" i="5" s="1"/>
  <c r="G320" i="5" l="1"/>
  <c r="I320" i="5" s="1"/>
  <c r="E321" i="5" s="1"/>
  <c r="G321" i="5" l="1"/>
  <c r="I321" i="5" s="1"/>
  <c r="E322" i="5" s="1"/>
  <c r="G322" i="5" l="1"/>
  <c r="I322" i="5" s="1"/>
  <c r="H2" i="5"/>
  <c r="E323" i="5" l="1"/>
  <c r="H3" i="5"/>
  <c r="E35" i="1" s="1"/>
  <c r="G323" i="5" l="1"/>
  <c r="I323" i="5" s="1"/>
  <c r="E324" i="5" l="1"/>
  <c r="G324" i="5" s="1"/>
  <c r="I324" i="5" l="1"/>
  <c r="E325" i="5" s="1"/>
  <c r="G325" i="5" s="1"/>
  <c r="I325" i="5" l="1"/>
  <c r="E326" i="5" s="1"/>
  <c r="G326" i="5" s="1"/>
  <c r="I326" i="5" s="1"/>
  <c r="E327" i="5" l="1"/>
  <c r="G327" i="5" s="1"/>
  <c r="I327" i="5" l="1"/>
  <c r="E328" i="5" s="1"/>
  <c r="G328" i="5" s="1"/>
  <c r="I328" i="5" l="1"/>
  <c r="E329" i="5" s="1"/>
  <c r="G329" i="5" s="1"/>
  <c r="I329" i="5" l="1"/>
  <c r="E330" i="5" s="1"/>
  <c r="G330" i="5" s="1"/>
  <c r="I330" i="5" l="1"/>
  <c r="E331" i="5" s="1"/>
  <c r="G331" i="5" s="1"/>
  <c r="I331" i="5" l="1"/>
  <c r="E332" i="5" s="1"/>
  <c r="G332" i="5" s="1"/>
  <c r="I332" i="5" l="1"/>
  <c r="E333" i="5" s="1"/>
  <c r="G333" i="5" s="1"/>
  <c r="I333" i="5" l="1"/>
  <c r="E334" i="5" s="1"/>
  <c r="G334" i="5" s="1"/>
  <c r="I334" i="5" l="1"/>
  <c r="E335" i="5" s="1"/>
  <c r="G335" i="5" s="1"/>
  <c r="I335" i="5" l="1"/>
  <c r="E336" i="5" s="1"/>
  <c r="G336" i="5" s="1"/>
  <c r="I336" i="5" l="1"/>
  <c r="E337" i="5" s="1"/>
  <c r="G337" i="5" s="1"/>
  <c r="I337" i="5" l="1"/>
  <c r="E338" i="5" s="1"/>
  <c r="G338" i="5" s="1"/>
  <c r="I338" i="5" l="1"/>
  <c r="E339" i="5" s="1"/>
  <c r="G339" i="5" s="1"/>
  <c r="I339" i="5" l="1"/>
  <c r="E340" i="5" s="1"/>
  <c r="G340" i="5" s="1"/>
  <c r="I340" i="5" l="1"/>
  <c r="E341" i="5" s="1"/>
  <c r="G341" i="5" s="1"/>
  <c r="I341" i="5" l="1"/>
  <c r="E342" i="5" s="1"/>
  <c r="G342" i="5" s="1"/>
  <c r="I342" i="5" l="1"/>
  <c r="E343" i="5" s="1"/>
  <c r="G343" i="5" s="1"/>
  <c r="I343" i="5" s="1"/>
  <c r="E344" i="5" s="1"/>
  <c r="G344" i="5" l="1"/>
  <c r="I344" i="5" s="1"/>
  <c r="E345" i="5" s="1"/>
  <c r="G345" i="5" l="1"/>
  <c r="I345" i="5"/>
  <c r="E346" i="5" s="1"/>
  <c r="G346" i="5" l="1"/>
  <c r="I346" i="5" s="1"/>
  <c r="E347" i="5" s="1"/>
  <c r="G347" i="5" l="1"/>
  <c r="I347" i="5" s="1"/>
  <c r="E348" i="5" s="1"/>
  <c r="G348" i="5" l="1"/>
  <c r="I348" i="5"/>
  <c r="E349" i="5" s="1"/>
  <c r="G349" i="5" l="1"/>
  <c r="I349" i="5" s="1"/>
  <c r="E350" i="5" s="1"/>
  <c r="G350" i="5" l="1"/>
  <c r="I350" i="5" s="1"/>
  <c r="E351" i="5" s="1"/>
  <c r="G351" i="5" l="1"/>
  <c r="I351" i="5" s="1"/>
  <c r="E352" i="5" s="1"/>
  <c r="G352" i="5" l="1"/>
  <c r="I352" i="5" s="1"/>
  <c r="E353" i="5" s="1"/>
  <c r="G353" i="5" l="1"/>
  <c r="I353" i="5" s="1"/>
  <c r="E354" i="5" s="1"/>
  <c r="G354" i="5" l="1"/>
  <c r="I354" i="5" s="1"/>
  <c r="E355" i="5" s="1"/>
  <c r="G355" i="5" l="1"/>
  <c r="I355" i="5" s="1"/>
  <c r="E356" i="5" s="1"/>
  <c r="G356" i="5" l="1"/>
  <c r="I356" i="5" s="1"/>
  <c r="E357" i="5" s="1"/>
  <c r="G357" i="5" l="1"/>
  <c r="I357" i="5" s="1"/>
  <c r="E358" i="5" s="1"/>
  <c r="G358" i="5" l="1"/>
  <c r="I358" i="5" s="1"/>
  <c r="E359" i="5" s="1"/>
  <c r="G359" i="5" l="1"/>
  <c r="I359" i="5" s="1"/>
  <c r="E360" i="5" s="1"/>
  <c r="G360" i="5" l="1"/>
  <c r="I360" i="5" s="1"/>
  <c r="E361" i="5" s="1"/>
  <c r="G361" i="5" l="1"/>
  <c r="I361" i="5" s="1"/>
  <c r="E362" i="5" s="1"/>
  <c r="G362" i="5" l="1"/>
  <c r="I362" i="5" s="1"/>
  <c r="E363" i="5" s="1"/>
  <c r="G363" i="5" l="1"/>
  <c r="I363" i="5"/>
  <c r="E364" i="5" s="1"/>
  <c r="G364" i="5" l="1"/>
  <c r="I364" i="5" s="1"/>
  <c r="E365" i="5" s="1"/>
  <c r="G365" i="5" l="1"/>
  <c r="I365" i="5" s="1"/>
  <c r="E366" i="5" s="1"/>
  <c r="G366" i="5" l="1"/>
  <c r="I366" i="5" s="1"/>
  <c r="E367" i="5" s="1"/>
  <c r="G367" i="5" l="1"/>
  <c r="I367" i="5"/>
  <c r="E368" i="5" s="1"/>
  <c r="G368" i="5" l="1"/>
  <c r="I368" i="5" s="1"/>
  <c r="E369" i="5" s="1"/>
  <c r="G369" i="5" l="1"/>
  <c r="I369" i="5" s="1"/>
  <c r="E370" i="5" s="1"/>
  <c r="G370" i="5" l="1"/>
  <c r="I370" i="5" s="1"/>
  <c r="E371" i="5" s="1"/>
  <c r="G371" i="5" l="1"/>
  <c r="I371" i="5" s="1"/>
  <c r="E372" i="5" s="1"/>
  <c r="G372" i="5" l="1"/>
  <c r="I372" i="5" s="1"/>
  <c r="E373" i="5" s="1"/>
  <c r="G373" i="5" l="1"/>
  <c r="I373" i="5" s="1"/>
  <c r="E374" i="5" s="1"/>
  <c r="G374" i="5" l="1"/>
  <c r="I374" i="5"/>
  <c r="E375" i="5" s="1"/>
  <c r="G375" i="5" l="1"/>
  <c r="I375" i="5" s="1"/>
  <c r="E376" i="5" s="1"/>
  <c r="G376" i="5" l="1"/>
  <c r="I376" i="5" s="1"/>
  <c r="E377" i="5" s="1"/>
  <c r="G377" i="5" l="1"/>
  <c r="I377" i="5" s="1"/>
  <c r="E378" i="5" s="1"/>
  <c r="G378" i="5" l="1"/>
  <c r="I378" i="5" s="1"/>
  <c r="E379" i="5" s="1"/>
  <c r="G379" i="5" l="1"/>
  <c r="I379" i="5"/>
  <c r="E380" i="5" s="1"/>
  <c r="G380" i="5" l="1"/>
  <c r="I380" i="5"/>
  <c r="E381" i="5" s="1"/>
  <c r="G381" i="5" l="1"/>
  <c r="I381" i="5" s="1"/>
  <c r="E382" i="5" s="1"/>
  <c r="G382" i="5" l="1"/>
  <c r="I382" i="5" s="1"/>
  <c r="E383" i="5" s="1"/>
  <c r="G383" i="5" l="1"/>
  <c r="I383" i="5" s="1"/>
  <c r="E384" i="5" s="1"/>
  <c r="G384" i="5" l="1"/>
  <c r="I384" i="5"/>
  <c r="E385" i="5" s="1"/>
  <c r="G385" i="5" l="1"/>
  <c r="I385" i="5"/>
  <c r="E386" i="5" s="1"/>
  <c r="G386" i="5" l="1"/>
  <c r="I386" i="5" s="1"/>
  <c r="E387" i="5" s="1"/>
  <c r="G387" i="5" l="1"/>
  <c r="I387" i="5"/>
  <c r="E388" i="5" s="1"/>
  <c r="G388" i="5" l="1"/>
  <c r="I388" i="5" s="1"/>
  <c r="E389" i="5" s="1"/>
  <c r="G389" i="5" l="1"/>
  <c r="I389" i="5" s="1"/>
  <c r="E390" i="5" s="1"/>
  <c r="G390" i="5" l="1"/>
  <c r="I390" i="5" s="1"/>
  <c r="E391" i="5" s="1"/>
  <c r="G391" i="5" l="1"/>
  <c r="I391" i="5" s="1"/>
  <c r="E392" i="5" s="1"/>
  <c r="G392" i="5" l="1"/>
  <c r="I392" i="5" s="1"/>
  <c r="E393" i="5" s="1"/>
  <c r="G393" i="5" l="1"/>
  <c r="I393" i="5" s="1"/>
  <c r="E394" i="5" s="1"/>
  <c r="G394" i="5" l="1"/>
  <c r="I394" i="5" s="1"/>
  <c r="E395" i="5" s="1"/>
  <c r="G395" i="5" l="1"/>
  <c r="I395" i="5" s="1"/>
  <c r="E396" i="5" s="1"/>
  <c r="G396" i="5" l="1"/>
  <c r="I396" i="5" s="1"/>
  <c r="E397" i="5" s="1"/>
  <c r="G397" i="5" l="1"/>
  <c r="I397" i="5" s="1"/>
  <c r="E398" i="5" s="1"/>
  <c r="G398" i="5" l="1"/>
  <c r="I398" i="5"/>
  <c r="E399" i="5" s="1"/>
  <c r="G399" i="5" l="1"/>
  <c r="I399" i="5"/>
  <c r="E400" i="5" s="1"/>
  <c r="G400" i="5" l="1"/>
  <c r="I400" i="5" s="1"/>
  <c r="E401" i="5" s="1"/>
  <c r="G401" i="5" l="1"/>
  <c r="I401" i="5"/>
  <c r="E402" i="5" s="1"/>
  <c r="G402" i="5" l="1"/>
  <c r="I402" i="5" s="1"/>
  <c r="E403" i="5" s="1"/>
  <c r="G403" i="5" l="1"/>
  <c r="I403" i="5"/>
  <c r="E404" i="5" s="1"/>
  <c r="G404" i="5" l="1"/>
  <c r="I404" i="5" s="1"/>
  <c r="E405" i="5" s="1"/>
  <c r="G405" i="5" l="1"/>
  <c r="I405" i="5" s="1"/>
  <c r="E406" i="5" s="1"/>
  <c r="G406" i="5" l="1"/>
  <c r="I406" i="5" s="1"/>
  <c r="E407" i="5" s="1"/>
  <c r="G407" i="5" l="1"/>
  <c r="I407" i="5" s="1"/>
  <c r="E408" i="5" s="1"/>
  <c r="G408" i="5" l="1"/>
  <c r="I408" i="5" s="1"/>
  <c r="E409" i="5" s="1"/>
  <c r="G409" i="5" l="1"/>
  <c r="I409" i="5" s="1"/>
  <c r="E410" i="5" s="1"/>
  <c r="G410" i="5" l="1"/>
  <c r="I410" i="5" s="1"/>
  <c r="E411" i="5" s="1"/>
  <c r="G411" i="5" l="1"/>
  <c r="I411" i="5" s="1"/>
  <c r="E412" i="5" s="1"/>
  <c r="G412" i="5" l="1"/>
  <c r="I412" i="5" s="1"/>
  <c r="E413" i="5" s="1"/>
  <c r="G413" i="5" l="1"/>
  <c r="I413" i="5"/>
  <c r="E414" i="5" s="1"/>
  <c r="G414" i="5" l="1"/>
  <c r="I414" i="5" s="1"/>
  <c r="E415" i="5" s="1"/>
  <c r="G415" i="5" l="1"/>
  <c r="I415" i="5" s="1"/>
  <c r="E416" i="5" s="1"/>
  <c r="G416" i="5" l="1"/>
  <c r="I416" i="5" s="1"/>
  <c r="E417" i="5" s="1"/>
  <c r="G417" i="5" l="1"/>
  <c r="I417" i="5"/>
  <c r="E418" i="5" s="1"/>
  <c r="G418" i="5" l="1"/>
  <c r="I418" i="5"/>
  <c r="E419" i="5" s="1"/>
  <c r="G419" i="5" l="1"/>
  <c r="I419" i="5"/>
  <c r="E420" i="5" s="1"/>
  <c r="G420" i="5" l="1"/>
  <c r="I420" i="5" s="1"/>
  <c r="E421" i="5" s="1"/>
  <c r="G421" i="5" l="1"/>
  <c r="I421" i="5" s="1"/>
  <c r="E422" i="5" s="1"/>
  <c r="G422" i="5" l="1"/>
  <c r="I422" i="5" s="1"/>
  <c r="E423" i="5" s="1"/>
  <c r="G423" i="5" l="1"/>
  <c r="I423" i="5" s="1"/>
  <c r="E424" i="5" s="1"/>
  <c r="G424" i="5" l="1"/>
  <c r="I424" i="5"/>
  <c r="E425" i="5" s="1"/>
  <c r="G425" i="5" l="1"/>
  <c r="I425" i="5" s="1"/>
  <c r="E426" i="5" s="1"/>
  <c r="G426" i="5" l="1"/>
  <c r="I426" i="5"/>
  <c r="E427" i="5" s="1"/>
  <c r="G427" i="5" l="1"/>
  <c r="I427" i="5" s="1"/>
  <c r="E428" i="5" s="1"/>
  <c r="G428" i="5" l="1"/>
  <c r="I428" i="5" s="1"/>
  <c r="E429" i="5" s="1"/>
  <c r="G429" i="5" l="1"/>
  <c r="I429" i="5" s="1"/>
  <c r="E430" i="5" s="1"/>
  <c r="G430" i="5" l="1"/>
  <c r="I430" i="5" s="1"/>
  <c r="E431" i="5" s="1"/>
  <c r="G431" i="5" l="1"/>
  <c r="I431" i="5"/>
  <c r="E432" i="5" s="1"/>
  <c r="G432" i="5" l="1"/>
  <c r="I432" i="5" s="1"/>
  <c r="E433" i="5" s="1"/>
  <c r="G433" i="5" l="1"/>
  <c r="I433" i="5"/>
  <c r="E434" i="5" s="1"/>
  <c r="G434" i="5" l="1"/>
  <c r="I434" i="5" s="1"/>
  <c r="E435" i="5" s="1"/>
  <c r="G435" i="5" l="1"/>
  <c r="I435" i="5" s="1"/>
  <c r="E436" i="5" s="1"/>
  <c r="G436" i="5" l="1"/>
  <c r="I436" i="5"/>
  <c r="E437" i="5" s="1"/>
  <c r="G437" i="5" l="1"/>
  <c r="I437" i="5" s="1"/>
  <c r="E438" i="5" s="1"/>
  <c r="G438" i="5" l="1"/>
  <c r="I438" i="5"/>
  <c r="E439" i="5" s="1"/>
  <c r="G439" i="5" l="1"/>
  <c r="I439" i="5"/>
  <c r="E440" i="5" s="1"/>
  <c r="G440" i="5" l="1"/>
  <c r="I440" i="5" s="1"/>
  <c r="E441" i="5" s="1"/>
  <c r="G441" i="5" l="1"/>
  <c r="I441" i="5" s="1"/>
  <c r="E442" i="5" s="1"/>
  <c r="G442" i="5" l="1"/>
  <c r="I442" i="5"/>
  <c r="E443" i="5" s="1"/>
  <c r="G443" i="5" l="1"/>
  <c r="I443" i="5" s="1"/>
  <c r="E444" i="5" s="1"/>
  <c r="G444" i="5" l="1"/>
  <c r="I444" i="5" s="1"/>
  <c r="E445" i="5" s="1"/>
  <c r="G445" i="5" l="1"/>
  <c r="I445" i="5" s="1"/>
  <c r="E446" i="5" s="1"/>
  <c r="G446" i="5" l="1"/>
  <c r="I446" i="5"/>
  <c r="E447" i="5" s="1"/>
  <c r="G447" i="5" l="1"/>
  <c r="I447" i="5"/>
  <c r="E448" i="5" s="1"/>
  <c r="G448" i="5" l="1"/>
  <c r="I448" i="5" s="1"/>
  <c r="E449" i="5" s="1"/>
  <c r="G449" i="5" l="1"/>
  <c r="I449" i="5" s="1"/>
  <c r="E450" i="5" s="1"/>
  <c r="G450" i="5" l="1"/>
  <c r="I450" i="5" s="1"/>
  <c r="E451" i="5" s="1"/>
  <c r="G451" i="5" l="1"/>
  <c r="I451" i="5" s="1"/>
  <c r="E452" i="5" s="1"/>
  <c r="G452" i="5" l="1"/>
  <c r="I452" i="5" s="1"/>
  <c r="E453" i="5" s="1"/>
  <c r="G453" i="5" l="1"/>
  <c r="I453" i="5"/>
  <c r="E454" i="5" s="1"/>
  <c r="G454" i="5" l="1"/>
  <c r="I454" i="5"/>
  <c r="E455" i="5" s="1"/>
  <c r="G455" i="5" l="1"/>
  <c r="I455" i="5"/>
  <c r="E456" i="5" s="1"/>
  <c r="G456" i="5" l="1"/>
  <c r="I456" i="5" s="1"/>
  <c r="E457" i="5" s="1"/>
  <c r="G457" i="5" l="1"/>
  <c r="I457" i="5" s="1"/>
  <c r="E458" i="5" s="1"/>
  <c r="G458" i="5" l="1"/>
  <c r="I458" i="5" s="1"/>
  <c r="E459" i="5" s="1"/>
  <c r="G459" i="5" l="1"/>
  <c r="I459" i="5"/>
  <c r="E460" i="5" s="1"/>
  <c r="G460" i="5" l="1"/>
  <c r="I460" i="5"/>
  <c r="E461" i="5" s="1"/>
  <c r="G461" i="5" l="1"/>
  <c r="I461" i="5" s="1"/>
  <c r="E462" i="5" s="1"/>
  <c r="G462" i="5" l="1"/>
  <c r="I462" i="5"/>
  <c r="E463" i="5" s="1"/>
  <c r="G463" i="5" l="1"/>
  <c r="I463" i="5" s="1"/>
  <c r="E464" i="5" s="1"/>
  <c r="G464" i="5" l="1"/>
  <c r="I464" i="5"/>
  <c r="E465" i="5" s="1"/>
  <c r="G465" i="5" l="1"/>
  <c r="I465" i="5" s="1"/>
  <c r="E466" i="5" s="1"/>
  <c r="G466" i="5" l="1"/>
  <c r="I466" i="5"/>
  <c r="E467" i="5" s="1"/>
  <c r="G467" i="5" l="1"/>
  <c r="I467" i="5"/>
  <c r="E468" i="5" s="1"/>
  <c r="G468" i="5" l="1"/>
  <c r="I468" i="5" s="1"/>
  <c r="E469" i="5" s="1"/>
  <c r="G469" i="5" l="1"/>
  <c r="I469" i="5" s="1"/>
  <c r="E470" i="5" s="1"/>
  <c r="G470" i="5" l="1"/>
  <c r="I470" i="5" s="1"/>
  <c r="E471" i="5" s="1"/>
  <c r="G471" i="5" l="1"/>
  <c r="I471" i="5" s="1"/>
  <c r="E472" i="5" s="1"/>
  <c r="G472" i="5" l="1"/>
  <c r="I472" i="5" s="1"/>
  <c r="E473" i="5" s="1"/>
  <c r="G473" i="5" l="1"/>
  <c r="I473" i="5" s="1"/>
  <c r="E474" i="5" s="1"/>
  <c r="G474" i="5" l="1"/>
  <c r="I474" i="5" s="1"/>
  <c r="E475" i="5" s="1"/>
  <c r="G475" i="5" l="1"/>
  <c r="I475" i="5" s="1"/>
  <c r="E476" i="5" s="1"/>
  <c r="G476" i="5" l="1"/>
  <c r="I476" i="5" s="1"/>
  <c r="E477" i="5" s="1"/>
  <c r="G477" i="5" l="1"/>
  <c r="I477" i="5" s="1"/>
  <c r="E478" i="5" s="1"/>
  <c r="G478" i="5" l="1"/>
  <c r="I478" i="5" s="1"/>
  <c r="E479" i="5" s="1"/>
  <c r="G479" i="5" l="1"/>
  <c r="I479" i="5" s="1"/>
  <c r="E480" i="5" s="1"/>
  <c r="G480" i="5" l="1"/>
  <c r="I480" i="5" s="1"/>
  <c r="E481" i="5" s="1"/>
  <c r="G481" i="5" l="1"/>
  <c r="I481" i="5" s="1"/>
  <c r="E482" i="5" s="1"/>
  <c r="G482" i="5" l="1"/>
  <c r="I482" i="5" s="1"/>
  <c r="E483" i="5" s="1"/>
  <c r="G483" i="5" l="1"/>
  <c r="I483" i="5"/>
  <c r="E484" i="5" s="1"/>
  <c r="G484" i="5" l="1"/>
  <c r="I484" i="5" s="1"/>
  <c r="E485" i="5" s="1"/>
  <c r="G485" i="5" l="1"/>
  <c r="I485" i="5" s="1"/>
  <c r="E486" i="5" s="1"/>
  <c r="G486" i="5" l="1"/>
  <c r="I486" i="5" s="1"/>
  <c r="E487" i="5" s="1"/>
  <c r="G487" i="5" l="1"/>
  <c r="I487" i="5" s="1"/>
  <c r="E488" i="5" s="1"/>
  <c r="G488" i="5" l="1"/>
  <c r="I488" i="5"/>
  <c r="E489" i="5" s="1"/>
  <c r="G489" i="5" l="1"/>
  <c r="I489" i="5" s="1"/>
  <c r="E490" i="5" s="1"/>
  <c r="G490" i="5" l="1"/>
  <c r="I490" i="5"/>
  <c r="E491" i="5" s="1"/>
  <c r="G491" i="5" l="1"/>
  <c r="I491" i="5" s="1"/>
  <c r="E492" i="5" s="1"/>
  <c r="G492" i="5" l="1"/>
  <c r="I492" i="5" s="1"/>
  <c r="E493" i="5" s="1"/>
  <c r="G493" i="5" l="1"/>
  <c r="I493" i="5" s="1"/>
  <c r="E494" i="5" s="1"/>
  <c r="G494" i="5" l="1"/>
  <c r="I494" i="5"/>
  <c r="E495" i="5" s="1"/>
  <c r="G495" i="5" l="1"/>
  <c r="I495" i="5"/>
  <c r="E496" i="5" s="1"/>
  <c r="G496" i="5" l="1"/>
  <c r="I496" i="5" s="1"/>
  <c r="E497" i="5" s="1"/>
  <c r="G497" i="5" l="1"/>
  <c r="I497" i="5" s="1"/>
  <c r="E498" i="5" s="1"/>
  <c r="G498" i="5" l="1"/>
  <c r="I498" i="5" s="1"/>
  <c r="E499" i="5" s="1"/>
  <c r="G499" i="5" l="1"/>
  <c r="I499" i="5" s="1"/>
  <c r="E500" i="5" s="1"/>
  <c r="G500" i="5" l="1"/>
  <c r="I500" i="5" s="1"/>
  <c r="E501" i="5" s="1"/>
  <c r="G501" i="5" l="1"/>
  <c r="I501" i="5" s="1"/>
  <c r="E502" i="5" s="1"/>
  <c r="G502" i="5" l="1"/>
  <c r="I502" i="5" s="1"/>
  <c r="E503" i="5" s="1"/>
  <c r="G503" i="5" l="1"/>
  <c r="I503" i="5" s="1"/>
  <c r="E504" i="5" s="1"/>
  <c r="G504" i="5" l="1"/>
  <c r="I504" i="5" s="1"/>
  <c r="E505" i="5" s="1"/>
  <c r="G505" i="5" l="1"/>
  <c r="I505" i="5" s="1"/>
  <c r="E506" i="5" s="1"/>
  <c r="G506" i="5" l="1"/>
  <c r="I506" i="5" s="1"/>
  <c r="E507" i="5" s="1"/>
  <c r="G507" i="5" l="1"/>
  <c r="I507" i="5" s="1"/>
  <c r="E508" i="5" s="1"/>
  <c r="G508" i="5" l="1"/>
  <c r="I508" i="5" s="1"/>
  <c r="E509" i="5" s="1"/>
  <c r="G509" i="5" l="1"/>
  <c r="I509" i="5" s="1"/>
  <c r="E510" i="5" s="1"/>
  <c r="G510" i="5" l="1"/>
  <c r="I510" i="5"/>
  <c r="E511" i="5" s="1"/>
  <c r="G511" i="5" l="1"/>
  <c r="I511" i="5"/>
  <c r="E512" i="5" s="1"/>
  <c r="G512" i="5" l="1"/>
  <c r="I512" i="5" s="1"/>
  <c r="E513" i="5" s="1"/>
  <c r="G513" i="5" l="1"/>
  <c r="I513" i="5"/>
  <c r="E514" i="5" s="1"/>
  <c r="G514" i="5" l="1"/>
  <c r="I514" i="5" s="1"/>
  <c r="E515" i="5" s="1"/>
  <c r="G515" i="5" l="1"/>
  <c r="I515" i="5" s="1"/>
  <c r="E516" i="5" s="1"/>
  <c r="G516" i="5" l="1"/>
  <c r="I516" i="5"/>
  <c r="E517" i="5" s="1"/>
  <c r="G517" i="5" l="1"/>
  <c r="I517" i="5" s="1"/>
  <c r="E518" i="5" s="1"/>
  <c r="G518" i="5" l="1"/>
  <c r="I518" i="5" s="1"/>
  <c r="E519" i="5" s="1"/>
  <c r="G519" i="5" l="1"/>
  <c r="I519" i="5" s="1"/>
  <c r="E520" i="5" s="1"/>
  <c r="G520" i="5" l="1"/>
  <c r="I520" i="5" s="1"/>
  <c r="E521" i="5" s="1"/>
  <c r="G521" i="5" l="1"/>
  <c r="I521" i="5"/>
  <c r="E522" i="5" s="1"/>
  <c r="G522" i="5" l="1"/>
  <c r="I522" i="5"/>
  <c r="E523" i="5" s="1"/>
  <c r="G523" i="5" l="1"/>
  <c r="I523" i="5"/>
  <c r="E524" i="5" s="1"/>
  <c r="G524" i="5" l="1"/>
  <c r="I524" i="5"/>
  <c r="E525" i="5" s="1"/>
  <c r="G525" i="5" l="1"/>
  <c r="I525" i="5" s="1"/>
  <c r="E526" i="5" s="1"/>
  <c r="G526" i="5" l="1"/>
  <c r="I526" i="5"/>
  <c r="E527" i="5" s="1"/>
  <c r="G527" i="5" l="1"/>
  <c r="I527" i="5" s="1"/>
  <c r="E528" i="5" s="1"/>
  <c r="G528" i="5" l="1"/>
  <c r="I528" i="5" s="1"/>
  <c r="E529" i="5" s="1"/>
  <c r="G529" i="5" l="1"/>
  <c r="I529" i="5" s="1"/>
  <c r="E530" i="5" s="1"/>
  <c r="G530" i="5" l="1"/>
  <c r="I530" i="5" s="1"/>
  <c r="E531" i="5" s="1"/>
  <c r="G531" i="5" l="1"/>
  <c r="I531" i="5" s="1"/>
  <c r="E532" i="5" s="1"/>
  <c r="G532" i="5" l="1"/>
  <c r="I532" i="5"/>
  <c r="E533" i="5" s="1"/>
  <c r="G533" i="5" l="1"/>
  <c r="I533" i="5" s="1"/>
  <c r="E534" i="5" s="1"/>
  <c r="G534" i="5" l="1"/>
  <c r="I534" i="5" s="1"/>
  <c r="E535" i="5" s="1"/>
  <c r="G535" i="5" l="1"/>
  <c r="I535" i="5" s="1"/>
  <c r="E536" i="5" s="1"/>
  <c r="G536" i="5" l="1"/>
  <c r="I536" i="5" s="1"/>
  <c r="E537" i="5" s="1"/>
  <c r="G537" i="5" l="1"/>
  <c r="I537" i="5"/>
  <c r="E538" i="5" s="1"/>
  <c r="G538" i="5" l="1"/>
  <c r="I538" i="5"/>
  <c r="E539" i="5" s="1"/>
  <c r="G539" i="5" l="1"/>
  <c r="I539" i="5"/>
  <c r="E540" i="5" s="1"/>
  <c r="G540" i="5" l="1"/>
  <c r="I540" i="5" s="1"/>
  <c r="E541" i="5" s="1"/>
  <c r="G541" i="5" l="1"/>
  <c r="I541" i="5" s="1"/>
  <c r="E542" i="5" s="1"/>
  <c r="G542" i="5" l="1"/>
  <c r="I542" i="5"/>
  <c r="E543" i="5" s="1"/>
  <c r="G543" i="5" l="1"/>
  <c r="I543" i="5" s="1"/>
  <c r="E544" i="5" s="1"/>
  <c r="G544" i="5" l="1"/>
  <c r="I544" i="5" s="1"/>
  <c r="E545" i="5" s="1"/>
  <c r="G545" i="5" l="1"/>
  <c r="I545" i="5" s="1"/>
  <c r="E546" i="5" s="1"/>
  <c r="G546" i="5" l="1"/>
  <c r="I546" i="5" s="1"/>
  <c r="E547" i="5" s="1"/>
  <c r="G547" i="5" l="1"/>
  <c r="I547" i="5" s="1"/>
  <c r="E548" i="5" s="1"/>
  <c r="G548" i="5" l="1"/>
  <c r="I548" i="5" s="1"/>
  <c r="E549" i="5" s="1"/>
  <c r="G549" i="5" l="1"/>
  <c r="I549" i="5" s="1"/>
  <c r="E550" i="5" s="1"/>
  <c r="G550" i="5" l="1"/>
  <c r="I550" i="5" s="1"/>
  <c r="E551" i="5" s="1"/>
  <c r="G551" i="5" l="1"/>
  <c r="I551" i="5"/>
  <c r="E552" i="5" s="1"/>
  <c r="G552" i="5" l="1"/>
  <c r="I552" i="5" s="1"/>
  <c r="E553" i="5" s="1"/>
  <c r="G553" i="5" l="1"/>
  <c r="I553" i="5" s="1"/>
  <c r="E554" i="5" s="1"/>
  <c r="G554" i="5" l="1"/>
  <c r="I554" i="5" s="1"/>
  <c r="E555" i="5" s="1"/>
  <c r="G555" i="5" l="1"/>
  <c r="I555" i="5" s="1"/>
  <c r="E556" i="5" s="1"/>
  <c r="G556" i="5" l="1"/>
  <c r="I556" i="5" s="1"/>
  <c r="E557" i="5" s="1"/>
  <c r="G557" i="5" l="1"/>
  <c r="I557" i="5" s="1"/>
  <c r="E558" i="5" s="1"/>
  <c r="G558" i="5" l="1"/>
  <c r="I558" i="5" s="1"/>
  <c r="E559" i="5" s="1"/>
  <c r="G559" i="5" l="1"/>
  <c r="I559" i="5" s="1"/>
  <c r="E560" i="5" s="1"/>
  <c r="G560" i="5" l="1"/>
  <c r="I560" i="5"/>
  <c r="E561" i="5" s="1"/>
  <c r="G561" i="5" l="1"/>
  <c r="I561" i="5"/>
  <c r="E562" i="5" s="1"/>
  <c r="G562" i="5" l="1"/>
  <c r="I562" i="5" s="1"/>
  <c r="E563" i="5" s="1"/>
  <c r="G563" i="5" l="1"/>
  <c r="I563" i="5" s="1"/>
  <c r="E564" i="5" s="1"/>
  <c r="G564" i="5" l="1"/>
  <c r="I564" i="5"/>
  <c r="E565" i="5" s="1"/>
  <c r="G565" i="5" l="1"/>
  <c r="I565" i="5" s="1"/>
  <c r="E566" i="5" s="1"/>
  <c r="G566" i="5" l="1"/>
  <c r="I566" i="5" s="1"/>
  <c r="E567" i="5" s="1"/>
  <c r="G567" i="5" l="1"/>
  <c r="I567" i="5"/>
  <c r="E568" i="5" s="1"/>
  <c r="G568" i="5" l="1"/>
  <c r="I568" i="5" s="1"/>
  <c r="E569" i="5" s="1"/>
  <c r="G569" i="5" l="1"/>
  <c r="I569" i="5" s="1"/>
  <c r="E570" i="5" s="1"/>
  <c r="G570" i="5" l="1"/>
  <c r="I570" i="5" s="1"/>
  <c r="E571" i="5" s="1"/>
  <c r="G571" i="5" l="1"/>
  <c r="I571" i="5"/>
  <c r="E572" i="5" s="1"/>
  <c r="G572" i="5" l="1"/>
  <c r="I572" i="5"/>
  <c r="E573" i="5" s="1"/>
  <c r="G573" i="5" l="1"/>
  <c r="I573" i="5" s="1"/>
  <c r="E574" i="5" s="1"/>
  <c r="G574" i="5" l="1"/>
  <c r="I574" i="5" s="1"/>
  <c r="E575" i="5" s="1"/>
  <c r="G575" i="5" l="1"/>
  <c r="I575" i="5" s="1"/>
  <c r="E576" i="5" s="1"/>
  <c r="G576" i="5" l="1"/>
  <c r="I576" i="5" s="1"/>
  <c r="E577" i="5" s="1"/>
  <c r="G577" i="5" l="1"/>
  <c r="I577" i="5" s="1"/>
  <c r="E578" i="5" s="1"/>
  <c r="G578" i="5" l="1"/>
  <c r="I578" i="5" s="1"/>
  <c r="E579" i="5" s="1"/>
  <c r="G579" i="5" l="1"/>
  <c r="I579" i="5"/>
  <c r="E580" i="5" s="1"/>
  <c r="G580" i="5" l="1"/>
  <c r="I580" i="5" s="1"/>
  <c r="E581" i="5" s="1"/>
  <c r="G581" i="5" l="1"/>
  <c r="I581" i="5"/>
  <c r="E582" i="5" s="1"/>
  <c r="G582" i="5" l="1"/>
  <c r="I582" i="5"/>
  <c r="E583" i="5" s="1"/>
  <c r="G583" i="5" l="1"/>
  <c r="I583" i="5" s="1"/>
  <c r="E584" i="5" s="1"/>
  <c r="G584" i="5" l="1"/>
  <c r="I584" i="5"/>
  <c r="E585" i="5" s="1"/>
  <c r="G585" i="5" l="1"/>
  <c r="I585" i="5" s="1"/>
  <c r="E586" i="5" s="1"/>
  <c r="G586" i="5" l="1"/>
  <c r="I586" i="5" s="1"/>
  <c r="E587" i="5" s="1"/>
  <c r="G587" i="5" l="1"/>
  <c r="I587" i="5" s="1"/>
  <c r="E588" i="5" s="1"/>
  <c r="G588" i="5" l="1"/>
  <c r="I588" i="5" s="1"/>
  <c r="E589" i="5" s="1"/>
  <c r="G589" i="5" l="1"/>
  <c r="I589" i="5" s="1"/>
  <c r="E590" i="5" s="1"/>
  <c r="G590" i="5" l="1"/>
  <c r="I590" i="5" s="1"/>
  <c r="E591" i="5" s="1"/>
  <c r="G591" i="5" l="1"/>
  <c r="I591" i="5" s="1"/>
  <c r="E592" i="5" s="1"/>
  <c r="G592" i="5" l="1"/>
  <c r="I592" i="5" s="1"/>
  <c r="E593" i="5" s="1"/>
  <c r="G593" i="5" l="1"/>
  <c r="I593" i="5" s="1"/>
  <c r="E594" i="5" s="1"/>
  <c r="G594" i="5" l="1"/>
  <c r="I594" i="5" s="1"/>
  <c r="E595" i="5" s="1"/>
  <c r="G595" i="5" l="1"/>
  <c r="I595" i="5" s="1"/>
  <c r="E596" i="5" s="1"/>
  <c r="G596" i="5" l="1"/>
  <c r="I596" i="5" s="1"/>
  <c r="E597" i="5" s="1"/>
  <c r="G597" i="5" l="1"/>
  <c r="I597" i="5" s="1"/>
  <c r="E598" i="5" s="1"/>
  <c r="G598" i="5" l="1"/>
  <c r="I598" i="5" s="1"/>
  <c r="E599" i="5" s="1"/>
  <c r="G599" i="5" l="1"/>
  <c r="I599" i="5" s="1"/>
  <c r="E600" i="5" s="1"/>
  <c r="G600" i="5" l="1"/>
  <c r="I600" i="5" s="1"/>
  <c r="E601" i="5" s="1"/>
  <c r="G601" i="5" l="1"/>
  <c r="I601" i="5" s="1"/>
  <c r="E602" i="5" s="1"/>
  <c r="G602" i="5" l="1"/>
  <c r="I602" i="5" s="1"/>
  <c r="E603" i="5" s="1"/>
  <c r="G603" i="5" l="1"/>
  <c r="I603" i="5"/>
  <c r="E604" i="5" s="1"/>
  <c r="G604" i="5" l="1"/>
  <c r="I604" i="5" s="1"/>
  <c r="E605" i="5" s="1"/>
  <c r="G605" i="5" l="1"/>
  <c r="I605" i="5" s="1"/>
  <c r="E606" i="5" s="1"/>
  <c r="G606" i="5" l="1"/>
  <c r="I606" i="5" s="1"/>
  <c r="E607" i="5" s="1"/>
  <c r="G607" i="5" l="1"/>
  <c r="I607" i="5"/>
  <c r="E608" i="5" s="1"/>
  <c r="G608" i="5" l="1"/>
  <c r="I608" i="5" s="1"/>
  <c r="E609" i="5" s="1"/>
  <c r="G609" i="5" l="1"/>
  <c r="I609" i="5" s="1"/>
  <c r="E610" i="5" s="1"/>
  <c r="G610" i="5" l="1"/>
  <c r="I610" i="5" l="1"/>
  <c r="I4" i="5" s="1"/>
  <c r="E36" i="1" s="1"/>
  <c r="E37" i="1" s="1"/>
  <c r="G2" i="5"/>
  <c r="G3" i="5" l="1"/>
  <c r="I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Kevin Gilmore</author>
  </authors>
  <commentList>
    <comment ref="E6" authorId="0" shapeId="0" xr:uid="{5D527F03-8DE0-4989-AD87-639AB6A062E0}">
      <text>
        <r>
          <rPr>
            <b/>
            <sz val="9"/>
            <color indexed="81"/>
            <rFont val="Tahoma"/>
            <family val="2"/>
          </rPr>
          <t xml:space="preserve">Benefits are based on your age as of Jan 1st each year.
</t>
        </r>
      </text>
    </comment>
    <comment ref="E8" authorId="0" shapeId="0" xr:uid="{E82F6930-8835-4D32-9EE8-40037C1FD194}">
      <text>
        <r>
          <rPr>
            <b/>
            <sz val="9"/>
            <color indexed="81"/>
            <rFont val="Tahoma"/>
            <family val="2"/>
          </rPr>
          <t>If not a Lead/Sr Pastor (including bivocational); or a FTFL Associate, this worksheet is not for you.</t>
        </r>
      </text>
    </comment>
    <comment ref="E9" authorId="0" shapeId="0" xr:uid="{E94A451A-35AD-4D7F-A157-40B317D01DD6}">
      <text>
        <r>
          <rPr>
            <b/>
            <sz val="9"/>
            <color indexed="81"/>
            <rFont val="Tahoma"/>
            <family val="2"/>
          </rPr>
          <t>Church contributions of at least $1 provide for a base level of survivor (life) and long-term disability insurance.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 xr:uid="{F0E7F48E-2DF3-457D-9F3C-56C9772EFBE8}">
      <text>
        <r>
          <rPr>
            <b/>
            <sz val="9"/>
            <color indexed="81"/>
            <rFont val="Tahoma"/>
            <family val="2"/>
          </rPr>
          <t>Matching retirement contributions from NBUSA to your 403b account depend on this number.</t>
        </r>
      </text>
    </comment>
    <comment ref="E11" authorId="0" shapeId="0" xr:uid="{398F013F-67C9-429A-8D5A-34C2313D8265}">
      <text>
        <r>
          <rPr>
            <b/>
            <sz val="9"/>
            <color indexed="81"/>
            <rFont val="Tahoma"/>
            <family val="2"/>
          </rPr>
          <t>Age-based benefit:
50 and under   $30,000
51 - 70              $15,000
71 - 75              $  7,500</t>
        </r>
      </text>
    </comment>
    <comment ref="E15" authorId="0" shapeId="0" xr:uid="{188FAE8C-6ED0-49FA-8B3E-6288479E0C49}">
      <text>
        <r>
          <rPr>
            <b/>
            <sz val="9"/>
            <color indexed="81"/>
            <rFont val="Tahoma"/>
            <family val="2"/>
          </rPr>
          <t>Must register to qualify the loans used for your own education (i.e., parent loans do not qualify.)</t>
        </r>
      </text>
    </comment>
    <comment ref="E16" authorId="0" shapeId="0" xr:uid="{891B8F93-9E8B-4FD0-9477-674ADBCCC6C3}">
      <text>
        <r>
          <rPr>
            <b/>
            <sz val="9"/>
            <color indexed="81"/>
            <rFont val="Tahoma"/>
            <family val="2"/>
          </rPr>
          <t>Local Effort:
Amount used to calculate the matching NBUSA 403b contribution; subject to the annual max limit (Line 13)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2" authorId="0" shapeId="0" xr:uid="{2FF39612-5B1D-46A6-973C-30D578C71407}">
      <text>
        <r>
          <rPr>
            <b/>
            <sz val="9"/>
            <color indexed="81"/>
            <rFont val="Tahoma"/>
            <family val="2"/>
          </rPr>
          <t>Financial planners typically recommend a 15% retirement savings rate.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5" authorId="0" shapeId="0" xr:uid="{F59722A7-C0BD-497D-8A9F-B5BEE278EC20}">
      <text>
        <r>
          <rPr>
            <b/>
            <sz val="9"/>
            <color indexed="81"/>
            <rFont val="Tahoma"/>
            <family val="2"/>
          </rPr>
          <t>7% is a typical long-term investment rate to use for retirement planning.</t>
        </r>
      </text>
    </comment>
    <comment ref="E26" authorId="0" shapeId="0" xr:uid="{F3C875AF-27AB-4014-9E86-72E52251D0E8}">
      <text>
        <r>
          <rPr>
            <b/>
            <sz val="9"/>
            <color indexed="81"/>
            <rFont val="Tahoma"/>
            <family val="2"/>
          </rPr>
          <t>Expected future value, at retirement, of the annual contributions using the factors indicated.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7" authorId="0" shapeId="0" xr:uid="{96520EEA-0ACD-4EC9-BB0E-A5186907A113}">
      <text>
        <r>
          <rPr>
            <b/>
            <sz val="9"/>
            <color indexed="81"/>
            <rFont val="Tahoma"/>
            <family val="2"/>
          </rPr>
          <t>Enter the current balance in your Nazarene 403b retirement account.</t>
        </r>
      </text>
    </comment>
    <comment ref="E28" authorId="0" shapeId="0" xr:uid="{BCEA8A72-E793-4C68-B13E-09FE6B748729}">
      <text>
        <r>
          <rPr>
            <b/>
            <sz val="9"/>
            <color indexed="81"/>
            <rFont val="Tahoma"/>
            <family val="2"/>
          </rPr>
          <t>Expected future value, at retirement, of the current balance in your 403b account, using the factors indicated.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9" authorId="0" shapeId="0" xr:uid="{816A073A-1B25-48BB-BE76-677A8C79DECC}">
      <text>
        <r>
          <rPr>
            <b/>
            <sz val="9"/>
            <color indexed="81"/>
            <rFont val="Tahoma"/>
            <family val="2"/>
          </rPr>
          <t>Expected value of 403b account at retirement based on the previous inputs.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0" authorId="0" shapeId="0" xr:uid="{1F326585-5201-4F23-8F9C-086793D443AA}">
      <text>
        <r>
          <rPr>
            <b/>
            <sz val="9"/>
            <color indexed="81"/>
            <rFont val="Tahoma"/>
            <family val="2"/>
          </rPr>
          <t xml:space="preserve">Caution:
Do not use </t>
        </r>
        <r>
          <rPr>
            <b/>
            <u/>
            <sz val="9"/>
            <color indexed="81"/>
            <rFont val="Tahoma"/>
            <family val="2"/>
          </rPr>
          <t>average</t>
        </r>
        <r>
          <rPr>
            <b/>
            <sz val="9"/>
            <color indexed="81"/>
            <rFont val="Tahoma"/>
            <family val="2"/>
          </rPr>
          <t xml:space="preserve"> life expectancy; plan to live longer to avoid running out of retirement funds.</t>
        </r>
      </text>
    </comment>
    <comment ref="E31" authorId="0" shapeId="0" xr:uid="{20396C27-1BB3-4B92-9315-083BEB5CB655}">
      <text>
        <r>
          <rPr>
            <b/>
            <sz val="9"/>
            <color indexed="81"/>
            <rFont val="Tahoma"/>
            <family val="2"/>
          </rPr>
          <t xml:space="preserve">4% is a typical starting point. 
</t>
        </r>
      </text>
    </comment>
    <comment ref="E32" authorId="0" shapeId="0" xr:uid="{BC69E882-ADDF-4B04-B9C5-003749BAF4F9}">
      <text>
        <r>
          <rPr>
            <b/>
            <sz val="9"/>
            <color indexed="81"/>
            <rFont val="Tahoma"/>
            <family val="2"/>
          </rPr>
          <t xml:space="preserve">Inflation doesn't stop at retirement. Select a % to increase your distribution rate annually. 2% to 4% would be reasonable.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3" authorId="0" shapeId="0" xr:uid="{122B2545-B662-49B5-B24E-840286730B57}">
      <text>
        <r>
          <rPr>
            <b/>
            <sz val="9"/>
            <color indexed="81"/>
            <rFont val="Tahoma"/>
            <family val="2"/>
          </rPr>
          <t>Your chosen starting distrib % multiplied by your 403b balance at retirement; and divided by 12.</t>
        </r>
      </text>
    </comment>
    <comment ref="E34" authorId="0" shapeId="0" xr:uid="{0EDB3727-C1D5-4F3F-A19C-3A7D8BB2E533}">
      <text>
        <r>
          <rPr>
            <b/>
            <sz val="9"/>
            <color indexed="81"/>
            <rFont val="Tahoma"/>
            <family val="2"/>
          </rPr>
          <t xml:space="preserve">Your monthly distribution would grow to this level in  your last year of distributions (based on the inflation factor you chose).
</t>
        </r>
      </text>
    </comment>
    <comment ref="E35" authorId="0" shapeId="0" xr:uid="{5655EE70-592B-47F0-8973-C39695F92EB4}">
      <text>
        <r>
          <rPr>
            <b/>
            <sz val="9"/>
            <color indexed="81"/>
            <rFont val="Tahoma"/>
            <family val="2"/>
          </rPr>
          <t>Your average monthly distribution amount over the course of your retirement, based on the inputs noted above.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6" authorId="0" shapeId="0" xr:uid="{8EC0BF0B-426D-473F-9BDE-0F5A476F0B78}">
      <text>
        <r>
          <rPr>
            <b/>
            <sz val="9"/>
            <color indexed="81"/>
            <rFont val="Tahoma"/>
            <family val="2"/>
          </rPr>
          <t xml:space="preserve">Assumes 5% investment rate in retirement.
Experiment with different inputs above to adjust this number to your desired target figure.
</t>
        </r>
      </text>
    </comment>
  </commentList>
</comments>
</file>

<file path=xl/sharedStrings.xml><?xml version="1.0" encoding="utf-8"?>
<sst xmlns="http://schemas.openxmlformats.org/spreadsheetml/2006/main" count="144" uniqueCount="97">
  <si>
    <t>Credentials</t>
  </si>
  <si>
    <t>Yes</t>
  </si>
  <si>
    <t>No</t>
  </si>
  <si>
    <t>Life Insurance</t>
  </si>
  <si>
    <t>Age</t>
  </si>
  <si>
    <t>Amount</t>
  </si>
  <si>
    <t>Minister Role</t>
  </si>
  <si>
    <t>NBUSA Fund</t>
  </si>
  <si>
    <t>Pd</t>
  </si>
  <si>
    <t>Match</t>
  </si>
  <si>
    <t>&lt;50%</t>
  </si>
  <si>
    <t>Factors</t>
  </si>
  <si>
    <t>Total Local Effort</t>
  </si>
  <si>
    <t>Max</t>
  </si>
  <si>
    <t>Note 1</t>
  </si>
  <si>
    <t>NBUSA</t>
  </si>
  <si>
    <t>Assoc Pastor FTFL</t>
  </si>
  <si>
    <t>403b Retirement Savings Rate</t>
  </si>
  <si>
    <t>(15 / 16 )</t>
  </si>
  <si>
    <t>( 8 + 9 + 10 )</t>
  </si>
  <si>
    <t>( 18 - 1 )</t>
  </si>
  <si>
    <t>Line</t>
  </si>
  <si>
    <t>Description</t>
  </si>
  <si>
    <t>Result</t>
  </si>
  <si>
    <t>Line Calcs</t>
  </si>
  <si>
    <t>Minister Inputs</t>
  </si>
  <si>
    <t>Area</t>
  </si>
  <si>
    <t>L-Term</t>
  </si>
  <si>
    <t>Inv Rate</t>
  </si>
  <si>
    <t>Insurance
Benefits</t>
  </si>
  <si>
    <t>403b Matching
Program Benefits</t>
  </si>
  <si>
    <t>Did your local church contribute at least $1 to the NBUSA Fund? (select Yes or No)</t>
  </si>
  <si>
    <t>% of NBUSA Fund budget allocation paid by your church (select highest % reached)</t>
  </si>
  <si>
    <t>Note 2</t>
  </si>
  <si>
    <t xml:space="preserve">Assumes total annual contributions, from all sources, are made in equal monthly amounts at the beginning of each month.
</t>
  </si>
  <si>
    <t>Eligible NBUSA Match %</t>
  </si>
  <si>
    <t>Years Until Retirement</t>
  </si>
  <si>
    <t>Retirement
Planning</t>
  </si>
  <si>
    <t>Survivor Benefit (single payment)</t>
  </si>
  <si>
    <t>Current Retirement Savings Balance</t>
  </si>
  <si>
    <t>( 11 x 12 )</t>
  </si>
  <si>
    <t>Long-Term Disability Benefit (monthly while qualifed)</t>
  </si>
  <si>
    <t>NBUSA Match Contributions (not to exceed Line 13)</t>
  </si>
  <si>
    <t>Maximum NBUSA Match Contributions</t>
  </si>
  <si>
    <t>Total Annual 403b Contributions (all sources)</t>
  </si>
  <si>
    <t>( 8 + 9 + 14 )</t>
  </si>
  <si>
    <t>Age as of Jan 1st of this year</t>
  </si>
  <si>
    <t>(Select)</t>
  </si>
  <si>
    <t>(Whole #)</t>
  </si>
  <si>
    <t>Ministry Role (see Note 1)</t>
  </si>
  <si>
    <t>Expected Retirement Age</t>
  </si>
  <si>
    <t>Annual Gross Compensation</t>
  </si>
  <si>
    <t>(Per Policy)</t>
  </si>
  <si>
    <t>Active Local Church Minister Benefits Worksheet</t>
  </si>
  <si>
    <t>Credentials (ordained or district-licensed) on file 
and in good standing with a U.S. District?</t>
  </si>
  <si>
    <r>
      <t xml:space="preserve">Associates must be FTFL (Full-time/Full Livelihood) - Average of 30 hrs/wk; for minimum of 30 wks/year; </t>
    </r>
    <r>
      <rPr>
        <u/>
        <sz val="11"/>
        <color theme="1"/>
        <rFont val="Arial"/>
        <family val="2"/>
      </rPr>
      <t>and</t>
    </r>
    <r>
      <rPr>
        <sz val="11"/>
        <color theme="1"/>
        <rFont val="Arial"/>
        <family val="2"/>
      </rPr>
      <t xml:space="preserve"> 50% of gross income comes from this Associate ministry role
</t>
    </r>
  </si>
  <si>
    <t>Expected Long-Term Investment Rate</t>
  </si>
  <si>
    <t>Lead/Sr Pastor</t>
  </si>
  <si>
    <t>EmployEE Annual Contributions to EE 403b account</t>
  </si>
  <si>
    <t>EmployER Annual Contributions to EE 403b account</t>
  </si>
  <si>
    <t>EmployEE Annual Qualified Student Debt Payments</t>
  </si>
  <si>
    <t>Distrib</t>
  </si>
  <si>
    <t>Rate</t>
  </si>
  <si>
    <t>Beg Bal</t>
  </si>
  <si>
    <t>Month</t>
  </si>
  <si>
    <t>Year</t>
  </si>
  <si>
    <t>Earns</t>
  </si>
  <si>
    <t>End Bal</t>
  </si>
  <si>
    <t>Contrib</t>
  </si>
  <si>
    <t>Yrs Until Retirement</t>
  </si>
  <si>
    <t>Proof</t>
  </si>
  <si>
    <t>Variance</t>
  </si>
  <si>
    <t>Var %</t>
  </si>
  <si>
    <t>Life Expectancy</t>
  </si>
  <si>
    <t>Age at Retirement</t>
  </si>
  <si>
    <t>Years In Retirement</t>
  </si>
  <si>
    <t>Dist</t>
  </si>
  <si>
    <t>Average &gt;&gt;&gt;</t>
  </si>
  <si>
    <t>Ending Monthly 403b Distribution</t>
  </si>
  <si>
    <t>Avg Monthly 403b Distribution</t>
  </si>
  <si>
    <t>Proof of FV of Annual 403b Contributions</t>
  </si>
  <si>
    <t>Worksheet</t>
  </si>
  <si>
    <t>Proof of FV of Current 403b Balance</t>
  </si>
  <si>
    <t>Proof of Distribution Plan</t>
  </si>
  <si>
    <t>Initial Distribution Rate</t>
  </si>
  <si>
    <t>Annual Inflation Adjustment</t>
  </si>
  <si>
    <t xml:space="preserve">Starting Monthly 403b Distribution </t>
  </si>
  <si>
    <t>Start</t>
  </si>
  <si>
    <t>End</t>
  </si>
  <si>
    <t>Monthly Distributions</t>
  </si>
  <si>
    <t>( 21 + 23 )</t>
  </si>
  <si>
    <t>Starting 403b Annual Distrib Rate in Retirement</t>
  </si>
  <si>
    <t>(select %)</t>
  </si>
  <si>
    <t>Annual Distribution Inflation Rate Factor</t>
  </si>
  <si>
    <t>(whole #)</t>
  </si>
  <si>
    <t>( 24 x 26 ) / 12</t>
  </si>
  <si>
    <t>Nazarene Benefits 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</si>
</sst>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164" formatCode="[$-F800]dddd\,\ mmmm\ dd\,\ yyyy"/>
    <numFmt numFmtId="165" formatCode="0.0%"/>
    <numFmt numFmtId="166" formatCode="_(&quot;$&quot;* #,##0_);_(&quot;$&quot;* \(#,##0\);_(&quot;$&quot;* &quot;-&quot;??_);_(@_)"/>
    <numFmt numFmtId="167" formatCode="0.000%"/>
    <numFmt numFmtId="168" formatCode="_(&quot;$&quot;* #,##0.00_);_(&quot;$&quot;* \(#,##0.00\);_(&quot;$&quot;* &quot;-&quot;_);_(@_)"/>
  </numFmts>
  <fonts count="1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 wrapText="1"/>
    </xf>
    <xf numFmtId="42" fontId="0" fillId="0" borderId="0" xfId="0" applyNumberForma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0" fillId="0" borderId="0" xfId="0" applyAlignment="1">
      <alignment vertical="top" wrapText="1"/>
    </xf>
    <xf numFmtId="42" fontId="0" fillId="0" borderId="0" xfId="0" applyNumberFormat="1" applyAlignment="1">
      <alignment vertical="top"/>
    </xf>
    <xf numFmtId="9" fontId="0" fillId="0" borderId="0" xfId="1" applyFont="1" applyAlignment="1">
      <alignment horizontal="center" vertical="top"/>
    </xf>
    <xf numFmtId="9" fontId="0" fillId="0" borderId="0" xfId="1" applyFont="1" applyAlignment="1">
      <alignment horizontal="center" vertical="top" wrapText="1"/>
    </xf>
    <xf numFmtId="9" fontId="0" fillId="0" borderId="0" xfId="1" quotePrefix="1" applyFont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wrapText="1" indent="1"/>
    </xf>
    <xf numFmtId="0" fontId="0" fillId="0" borderId="8" xfId="0" applyBorder="1" applyAlignment="1">
      <alignment horizontal="left" vertical="center" wrapText="1" indent="1"/>
    </xf>
    <xf numFmtId="0" fontId="0" fillId="0" borderId="2" xfId="0" applyBorder="1" applyAlignment="1">
      <alignment horizontal="left" vertical="center" wrapText="1" indent="1"/>
    </xf>
    <xf numFmtId="0" fontId="2" fillId="0" borderId="1" xfId="0" applyFont="1" applyBorder="1" applyAlignment="1">
      <alignment horizontal="right" vertical="center" wrapText="1" indent="4"/>
    </xf>
    <xf numFmtId="0" fontId="0" fillId="0" borderId="18" xfId="0" applyBorder="1" applyAlignment="1">
      <alignment horizontal="center" vertical="center"/>
    </xf>
    <xf numFmtId="9" fontId="0" fillId="0" borderId="0" xfId="1" applyFont="1" applyBorder="1" applyAlignment="1">
      <alignment horizontal="left" vertical="center" wrapText="1" indent="1"/>
    </xf>
    <xf numFmtId="0" fontId="0" fillId="0" borderId="2" xfId="0" applyBorder="1" applyAlignment="1">
      <alignment horizontal="center" vertical="center" wrapText="1"/>
    </xf>
    <xf numFmtId="42" fontId="2" fillId="0" borderId="9" xfId="0" applyNumberFormat="1" applyFont="1" applyBorder="1" applyAlignment="1">
      <alignment horizontal="center" vertical="center"/>
    </xf>
    <xf numFmtId="42" fontId="2" fillId="0" borderId="4" xfId="0" applyNumberFormat="1" applyFont="1" applyBorder="1" applyAlignment="1">
      <alignment horizontal="center" vertical="center"/>
    </xf>
    <xf numFmtId="49" fontId="0" fillId="0" borderId="0" xfId="0" applyNumberFormat="1"/>
    <xf numFmtId="42" fontId="2" fillId="0" borderId="0" xfId="0" applyNumberFormat="1" applyFont="1" applyAlignment="1">
      <alignment horizontal="center" vertical="center"/>
    </xf>
    <xf numFmtId="166" fontId="0" fillId="0" borderId="0" xfId="0" applyNumberFormat="1"/>
    <xf numFmtId="42" fontId="2" fillId="0" borderId="5" xfId="0" applyNumberFormat="1" applyFont="1" applyBorder="1" applyAlignment="1">
      <alignment horizontal="center" vertical="center"/>
    </xf>
    <xf numFmtId="42" fontId="0" fillId="0" borderId="0" xfId="0" applyNumberFormat="1"/>
    <xf numFmtId="165" fontId="0" fillId="0" borderId="0" xfId="1" applyNumberFormat="1" applyFont="1"/>
    <xf numFmtId="166" fontId="2" fillId="6" borderId="6" xfId="0" applyNumberFormat="1" applyFont="1" applyFill="1" applyBorder="1" applyAlignment="1">
      <alignment horizontal="center" vertical="center"/>
    </xf>
    <xf numFmtId="42" fontId="2" fillId="6" borderId="7" xfId="0" applyNumberFormat="1" applyFont="1" applyFill="1" applyBorder="1" applyAlignment="1">
      <alignment horizontal="center" vertical="center"/>
    </xf>
    <xf numFmtId="9" fontId="2" fillId="6" borderId="6" xfId="1" applyFont="1" applyFill="1" applyBorder="1" applyAlignment="1">
      <alignment horizontal="center" vertical="center"/>
    </xf>
    <xf numFmtId="166" fontId="2" fillId="6" borderId="5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2" fontId="2" fillId="6" borderId="5" xfId="0" applyNumberFormat="1" applyFont="1" applyFill="1" applyBorder="1" applyAlignment="1">
      <alignment horizontal="center" vertical="center"/>
    </xf>
    <xf numFmtId="165" fontId="2" fillId="6" borderId="10" xfId="1" applyNumberFormat="1" applyFont="1" applyFill="1" applyBorder="1" applyAlignment="1">
      <alignment horizontal="center" vertical="center"/>
    </xf>
    <xf numFmtId="1" fontId="2" fillId="6" borderId="10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42" fontId="2" fillId="7" borderId="12" xfId="0" applyNumberFormat="1" applyFont="1" applyFill="1" applyBorder="1" applyAlignment="1">
      <alignment horizontal="center" vertical="center"/>
    </xf>
    <xf numFmtId="165" fontId="0" fillId="0" borderId="0" xfId="1" applyNumberFormat="1" applyFont="1" applyAlignment="1">
      <alignment horizontal="center" vertical="top"/>
    </xf>
    <xf numFmtId="165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9" fontId="0" fillId="0" borderId="0" xfId="1" applyFont="1"/>
    <xf numFmtId="42" fontId="0" fillId="0" borderId="21" xfId="0" applyNumberFormat="1" applyBorder="1"/>
    <xf numFmtId="42" fontId="0" fillId="0" borderId="23" xfId="0" applyNumberFormat="1" applyBorder="1"/>
    <xf numFmtId="0" fontId="0" fillId="0" borderId="24" xfId="0" applyBorder="1"/>
    <xf numFmtId="167" fontId="0" fillId="0" borderId="25" xfId="1" applyNumberFormat="1" applyFont="1" applyBorder="1"/>
    <xf numFmtId="1" fontId="0" fillId="0" borderId="0" xfId="0" applyNumberFormat="1" applyAlignment="1">
      <alignment horizontal="center" vertical="top"/>
    </xf>
    <xf numFmtId="42" fontId="0" fillId="0" borderId="0" xfId="0" applyNumberFormat="1" applyAlignment="1">
      <alignment horizontal="center"/>
    </xf>
    <xf numFmtId="168" fontId="0" fillId="0" borderId="23" xfId="0" applyNumberFormat="1" applyBorder="1"/>
    <xf numFmtId="0" fontId="0" fillId="0" borderId="20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1" xfId="0" applyBorder="1" applyAlignment="1">
      <alignment horizontal="center"/>
    </xf>
    <xf numFmtId="42" fontId="0" fillId="0" borderId="22" xfId="0" applyNumberFormat="1" applyBorder="1"/>
    <xf numFmtId="42" fontId="0" fillId="0" borderId="27" xfId="0" applyNumberFormat="1" applyBorder="1"/>
    <xf numFmtId="0" fontId="0" fillId="0" borderId="25" xfId="0" applyBorder="1"/>
    <xf numFmtId="0" fontId="0" fillId="0" borderId="27" xfId="0" applyBorder="1" applyAlignment="1">
      <alignment horizontal="right"/>
    </xf>
    <xf numFmtId="9" fontId="2" fillId="0" borderId="0" xfId="1" applyFont="1" applyAlignment="1">
      <alignment horizontal="center"/>
    </xf>
    <xf numFmtId="42" fontId="2" fillId="6" borderId="12" xfId="0" applyNumberFormat="1" applyFont="1" applyFill="1" applyBorder="1" applyAlignment="1">
      <alignment horizontal="center" vertical="center"/>
    </xf>
    <xf numFmtId="0" fontId="7" fillId="0" borderId="20" xfId="0" applyFont="1" applyBorder="1"/>
    <xf numFmtId="0" fontId="7" fillId="0" borderId="22" xfId="0" applyFont="1" applyBorder="1"/>
    <xf numFmtId="0" fontId="7" fillId="0" borderId="24" xfId="0" applyFont="1" applyBorder="1"/>
    <xf numFmtId="49" fontId="7" fillId="0" borderId="20" xfId="0" applyNumberFormat="1" applyFont="1" applyBorder="1" applyAlignment="1">
      <alignment horizontal="left"/>
    </xf>
    <xf numFmtId="0" fontId="0" fillId="0" borderId="0" xfId="0" applyAlignment="1">
      <alignment horizontal="right"/>
    </xf>
    <xf numFmtId="42" fontId="0" fillId="8" borderId="23" xfId="0" applyNumberFormat="1" applyFill="1" applyBorder="1"/>
    <xf numFmtId="0" fontId="2" fillId="5" borderId="4" xfId="0" applyFont="1" applyFill="1" applyBorder="1" applyAlignment="1" applyProtection="1">
      <alignment horizontal="center" vertical="center"/>
      <protection locked="0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0" xfId="0" applyFont="1" applyFill="1" applyBorder="1" applyAlignment="1" applyProtection="1">
      <alignment horizontal="center" vertical="center" wrapText="1"/>
      <protection locked="0"/>
    </xf>
    <xf numFmtId="9" fontId="2" fillId="5" borderId="6" xfId="1" applyFont="1" applyFill="1" applyBorder="1" applyAlignment="1" applyProtection="1">
      <alignment horizontal="center" vertical="center"/>
      <protection locked="0"/>
    </xf>
    <xf numFmtId="42" fontId="2" fillId="5" borderId="4" xfId="0" applyNumberFormat="1" applyFont="1" applyFill="1" applyBorder="1" applyAlignment="1" applyProtection="1">
      <alignment horizontal="center" vertical="center"/>
      <protection locked="0"/>
    </xf>
    <xf numFmtId="42" fontId="2" fillId="5" borderId="5" xfId="0" applyNumberFormat="1" applyFont="1" applyFill="1" applyBorder="1" applyAlignment="1" applyProtection="1">
      <alignment horizontal="center" vertical="center"/>
      <protection locked="0"/>
    </xf>
    <xf numFmtId="1" fontId="2" fillId="5" borderId="5" xfId="0" applyNumberFormat="1" applyFont="1" applyFill="1" applyBorder="1" applyAlignment="1" applyProtection="1">
      <alignment horizontal="center" vertical="center"/>
      <protection locked="0"/>
    </xf>
    <xf numFmtId="9" fontId="2" fillId="5" borderId="5" xfId="1" applyFont="1" applyFill="1" applyBorder="1" applyAlignment="1" applyProtection="1">
      <alignment horizontal="center" vertical="center"/>
      <protection locked="0"/>
    </xf>
    <xf numFmtId="42" fontId="2" fillId="5" borderId="6" xfId="0" applyNumberFormat="1" applyFont="1" applyFill="1" applyBorder="1" applyAlignment="1" applyProtection="1">
      <alignment horizontal="center" vertical="center"/>
      <protection locked="0"/>
    </xf>
    <xf numFmtId="1" fontId="2" fillId="5" borderId="11" xfId="0" applyNumberFormat="1" applyFont="1" applyFill="1" applyBorder="1" applyAlignment="1" applyProtection="1">
      <alignment horizontal="center" vertical="center"/>
      <protection locked="0"/>
    </xf>
    <xf numFmtId="165" fontId="2" fillId="5" borderId="12" xfId="1" applyNumberFormat="1" applyFont="1" applyFill="1" applyBorder="1" applyAlignment="1" applyProtection="1">
      <alignment horizontal="center" vertical="center"/>
      <protection locked="0"/>
    </xf>
    <xf numFmtId="1" fontId="2" fillId="8" borderId="20" xfId="0" applyNumberFormat="1" applyFont="1" applyFill="1" applyBorder="1" applyAlignment="1">
      <alignment horizontal="center"/>
    </xf>
    <xf numFmtId="42" fontId="2" fillId="8" borderId="21" xfId="0" applyNumberFormat="1" applyFont="1" applyFill="1" applyBorder="1"/>
    <xf numFmtId="1" fontId="2" fillId="8" borderId="24" xfId="0" applyNumberFormat="1" applyFont="1" applyFill="1" applyBorder="1" applyAlignment="1">
      <alignment horizontal="center"/>
    </xf>
    <xf numFmtId="42" fontId="2" fillId="8" borderId="25" xfId="0" applyNumberFormat="1" applyFont="1" applyFill="1" applyBorder="1"/>
    <xf numFmtId="42" fontId="0" fillId="0" borderId="0" xfId="0" applyNumberFormat="1" applyFill="1"/>
    <xf numFmtId="0" fontId="0" fillId="9" borderId="15" xfId="0" applyFill="1" applyBorder="1" applyAlignment="1">
      <alignment horizontal="center" vertical="center"/>
    </xf>
    <xf numFmtId="0" fontId="0" fillId="10" borderId="15" xfId="0" applyFill="1" applyBorder="1" applyAlignment="1">
      <alignment horizontal="center" vertical="center"/>
    </xf>
    <xf numFmtId="0" fontId="0" fillId="10" borderId="1" xfId="0" applyFill="1" applyBorder="1" applyAlignment="1">
      <alignment horizontal="left" vertical="center" wrapText="1" indent="1"/>
    </xf>
    <xf numFmtId="0" fontId="0" fillId="10" borderId="1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left" vertical="center" wrapText="1" indent="1"/>
    </xf>
    <xf numFmtId="0" fontId="0" fillId="10" borderId="19" xfId="0" applyFill="1" applyBorder="1" applyAlignment="1">
      <alignment horizontal="center" vertical="center" wrapText="1"/>
    </xf>
    <xf numFmtId="0" fontId="0" fillId="10" borderId="14" xfId="0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0" fillId="10" borderId="17" xfId="0" applyFill="1" applyBorder="1" applyAlignment="1">
      <alignment horizontal="center" vertical="center"/>
    </xf>
    <xf numFmtId="0" fontId="0" fillId="10" borderId="2" xfId="0" applyFill="1" applyBorder="1" applyAlignment="1">
      <alignment horizontal="left" vertical="center" wrapText="1" indent="1"/>
    </xf>
    <xf numFmtId="0" fontId="0" fillId="10" borderId="2" xfId="0" applyFill="1" applyBorder="1" applyAlignment="1">
      <alignment horizontal="center" vertical="center"/>
    </xf>
    <xf numFmtId="0" fontId="0" fillId="10" borderId="16" xfId="0" applyFill="1" applyBorder="1" applyAlignment="1">
      <alignment horizontal="center" vertical="center"/>
    </xf>
    <xf numFmtId="0" fontId="2" fillId="9" borderId="29" xfId="0" applyFont="1" applyFill="1" applyBorder="1" applyAlignment="1">
      <alignment horizontal="left" vertical="center" indent="1"/>
    </xf>
    <xf numFmtId="0" fontId="2" fillId="9" borderId="1" xfId="0" applyFont="1" applyFill="1" applyBorder="1" applyAlignment="1">
      <alignment horizontal="center" vertical="center"/>
    </xf>
    <xf numFmtId="0" fontId="2" fillId="10" borderId="29" xfId="0" applyFont="1" applyFill="1" applyBorder="1" applyAlignment="1">
      <alignment horizontal="left" vertical="center" indent="1"/>
    </xf>
    <xf numFmtId="0" fontId="2" fillId="10" borderId="1" xfId="0" applyFont="1" applyFill="1" applyBorder="1" applyAlignment="1">
      <alignment horizontal="center" vertical="center"/>
    </xf>
    <xf numFmtId="0" fontId="0" fillId="10" borderId="1" xfId="0" applyFont="1" applyFill="1" applyBorder="1" applyAlignment="1">
      <alignment horizontal="center" vertical="center"/>
    </xf>
    <xf numFmtId="9" fontId="0" fillId="9" borderId="1" xfId="1" applyFont="1" applyFill="1" applyBorder="1" applyAlignment="1">
      <alignment horizontal="center" vertical="center"/>
    </xf>
    <xf numFmtId="9" fontId="2" fillId="10" borderId="29" xfId="1" applyFont="1" applyFill="1" applyBorder="1" applyAlignment="1">
      <alignment horizontal="left" vertical="center" indent="1"/>
    </xf>
    <xf numFmtId="9" fontId="1" fillId="10" borderId="1" xfId="1" applyFont="1" applyFill="1" applyBorder="1" applyAlignment="1">
      <alignment horizontal="center" vertical="center"/>
    </xf>
    <xf numFmtId="9" fontId="2" fillId="9" borderId="29" xfId="1" applyFont="1" applyFill="1" applyBorder="1" applyAlignment="1">
      <alignment horizontal="left" vertical="center" indent="1"/>
    </xf>
    <xf numFmtId="9" fontId="1" fillId="9" borderId="1" xfId="1" applyFont="1" applyFill="1" applyBorder="1" applyAlignment="1">
      <alignment horizontal="center" vertical="center"/>
    </xf>
    <xf numFmtId="0" fontId="7" fillId="10" borderId="10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2" fillId="10" borderId="28" xfId="0" applyFont="1" applyFill="1" applyBorder="1" applyAlignment="1">
      <alignment horizontal="left" vertical="center" indent="1"/>
    </xf>
    <xf numFmtId="0" fontId="2" fillId="10" borderId="9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0" fontId="7" fillId="10" borderId="2" xfId="0" applyFont="1" applyFill="1" applyBorder="1" applyAlignment="1">
      <alignment horizontal="left" vertical="center" wrapText="1" indent="1"/>
    </xf>
    <xf numFmtId="0" fontId="6" fillId="2" borderId="11" xfId="0" applyFont="1" applyFill="1" applyBorder="1" applyAlignment="1">
      <alignment horizontal="center" vertical="center" textRotation="90" wrapText="1"/>
    </xf>
    <xf numFmtId="0" fontId="6" fillId="2" borderId="12" xfId="0" applyFont="1" applyFill="1" applyBorder="1" applyAlignment="1">
      <alignment horizontal="center" vertical="center" textRotation="90" wrapText="1"/>
    </xf>
    <xf numFmtId="0" fontId="6" fillId="2" borderId="13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/>
    </xf>
    <xf numFmtId="0" fontId="5" fillId="5" borderId="11" xfId="0" applyFont="1" applyFill="1" applyBorder="1" applyAlignment="1">
      <alignment horizontal="center" vertical="center" textRotation="90"/>
    </xf>
    <xf numFmtId="0" fontId="5" fillId="5" borderId="12" xfId="0" applyFont="1" applyFill="1" applyBorder="1" applyAlignment="1">
      <alignment horizontal="center" vertical="center" textRotation="90"/>
    </xf>
    <xf numFmtId="0" fontId="4" fillId="4" borderId="11" xfId="0" applyFont="1" applyFill="1" applyBorder="1" applyAlignment="1">
      <alignment horizontal="center" vertical="center" textRotation="90" wrapText="1"/>
    </xf>
    <xf numFmtId="0" fontId="4" fillId="4" borderId="13" xfId="0" applyFont="1" applyFill="1" applyBorder="1" applyAlignment="1">
      <alignment horizontal="center" vertical="center" textRotation="90"/>
    </xf>
    <xf numFmtId="0" fontId="6" fillId="3" borderId="11" xfId="0" applyFont="1" applyFill="1" applyBorder="1" applyAlignment="1">
      <alignment horizontal="center" vertical="center" textRotation="90" wrapText="1"/>
    </xf>
    <xf numFmtId="0" fontId="6" fillId="3" borderId="12" xfId="0" applyFont="1" applyFill="1" applyBorder="1" applyAlignment="1">
      <alignment horizontal="center" vertical="center" textRotation="90"/>
    </xf>
    <xf numFmtId="164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" fontId="2" fillId="0" borderId="23" xfId="0" applyNumberFormat="1" applyFont="1" applyBorder="1" applyAlignment="1">
      <alignment horizontal="center"/>
    </xf>
    <xf numFmtId="0" fontId="2" fillId="8" borderId="20" xfId="0" applyFont="1" applyFill="1" applyBorder="1" applyAlignment="1">
      <alignment horizontal="center" vertical="center"/>
    </xf>
    <xf numFmtId="0" fontId="2" fillId="8" borderId="21" xfId="0" applyFont="1" applyFill="1" applyBorder="1" applyAlignment="1">
      <alignment horizontal="center" vertical="center"/>
    </xf>
    <xf numFmtId="0" fontId="2" fillId="8" borderId="24" xfId="0" applyFont="1" applyFill="1" applyBorder="1" applyAlignment="1">
      <alignment horizontal="center" vertical="center"/>
    </xf>
    <xf numFmtId="0" fontId="2" fillId="8" borderId="2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</cellXfs>
  <cellStyles count="2">
    <cellStyle name="Normal" xfId="0" builtinId="0"/>
    <cellStyle name="Percent" xfId="1" builtinId="5"/>
  </cellStyles>
  <dxfs count="61">
    <dxf>
      <numFmt numFmtId="32" formatCode="_(&quot;$&quot;* #,##0_);_(&quot;$&quot;* \(#,##0\);_(&quot;$&quot;* &quot;-&quot;_);_(@_)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32" formatCode="_(&quot;$&quot;* #,##0_);_(&quot;$&quot;* \(#,##0\);_(&quot;$&quot;* &quot;-&quot;_);_(@_)"/>
    </dxf>
    <dxf>
      <numFmt numFmtId="32" formatCode="_(&quot;$&quot;* #,##0_);_(&quot;$&quot;* \(#,##0\);_(&quot;$&quot;* &quot;-&quot;_);_(@_)"/>
    </dxf>
    <dxf>
      <numFmt numFmtId="32" formatCode="_(&quot;$&quot;* #,##0_);_(&quot;$&quot;* \(#,##0\);_(&quot;$&quot;* &quot;-&quot;_);_(@_)"/>
    </dxf>
    <dxf>
      <numFmt numFmtId="32" formatCode="_(&quot;$&quot;* #,##0_);_(&quot;$&quot;* \(#,##0\);_(&quot;$&quot;* &quot;-&quot;_);_(@_)"/>
    </dxf>
    <dxf>
      <numFmt numFmtId="32" formatCode="_(&quot;$&quot;* #,##0_);_(&quot;$&quot;* \(#,##0\);_(&quot;$&quot;* &quot;-&quot;_);_(@_)"/>
    </dxf>
    <dxf>
      <numFmt numFmtId="165" formatCode="0.0%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numFmt numFmtId="32" formatCode="_(&quot;$&quot;* #,##0_);_(&quot;$&quot;* \(#,##0\);_(&quot;$&quot;* &quot;-&quot;_);_(@_)"/>
    </dxf>
    <dxf>
      <numFmt numFmtId="32" formatCode="_(&quot;$&quot;* #,##0_);_(&quot;$&quot;* \(#,##0\);_(&quot;$&quot;* &quot;-&quot;_);_(@_)"/>
    </dxf>
    <dxf>
      <numFmt numFmtId="32" formatCode="_(&quot;$&quot;* #,##0_);_(&quot;$&quot;* \(#,##0\);_(&quot;$&quot;* &quot;-&quot;_);_(@_)"/>
    </dxf>
    <dxf>
      <numFmt numFmtId="32" formatCode="_(&quot;$&quot;* #,##0_);_(&quot;$&quot;* \(#,##0\);_(&quot;$&quot;* &quot;-&quot;_);_(@_)"/>
    </dxf>
    <dxf>
      <numFmt numFmtId="32" formatCode="_(&quot;$&quot;* #,##0_);_(&quot;$&quot;* \(#,##0\);_(&quot;$&quot;* &quot;-&quot;_);_(@_)"/>
    </dxf>
    <dxf>
      <numFmt numFmtId="165" formatCode="0.0%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>
          <bgColor rgb="FFFFC000"/>
        </patternFill>
      </fill>
    </dxf>
    <dxf>
      <numFmt numFmtId="32" formatCode="_(&quot;$&quot;* #,##0_);_(&quot;$&quot;* \(#,##0\);_(&quot;$&quot;* &quot;-&quot;_);_(@_)"/>
    </dxf>
    <dxf>
      <numFmt numFmtId="32" formatCode="_(&quot;$&quot;* #,##0_);_(&quot;$&quot;* \(#,##0\);_(&quot;$&quot;* &quot;-&quot;_);_(@_)"/>
    </dxf>
    <dxf>
      <numFmt numFmtId="32" formatCode="_(&quot;$&quot;* #,##0_);_(&quot;$&quot;* \(#,##0\);_(&quot;$&quot;* &quot;-&quot;_);_(@_)"/>
    </dxf>
    <dxf>
      <numFmt numFmtId="32" formatCode="_(&quot;$&quot;* #,##0_);_(&quot;$&quot;* \(#,##0\);_(&quot;$&quot;* &quot;-&quot;_);_(@_)"/>
    </dxf>
    <dxf>
      <numFmt numFmtId="32" formatCode="_(&quot;$&quot;* #,##0_);_(&quot;$&quot;* \(#,##0\);_(&quot;$&quot;* &quot;-&quot;_);_(@_)"/>
    </dxf>
    <dxf>
      <numFmt numFmtId="165" formatCode="0.0%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color auto="1"/>
      </font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464821</xdr:colOff>
      <xdr:row>0</xdr:row>
      <xdr:rowOff>61066</xdr:rowOff>
    </xdr:from>
    <xdr:to>
      <xdr:col>4</xdr:col>
      <xdr:colOff>967740</xdr:colOff>
      <xdr:row>3</xdr:row>
      <xdr:rowOff>15346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21A660-02CB-4A67-B95B-0C5A2D4EF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44441" y="61066"/>
          <a:ext cx="1440179" cy="480060"/>
        </a:xfrm>
        <a:prstGeom prst="rect">
          <a:avLst/>
        </a:prstGeom>
      </xdr:spPr>
    </xdr:pic>
    <xdr:clientData/>
  </xdr:twoCellAnchor>
  <xdr:twoCellAnchor editAs="oneCell">
    <xdr:from>
      <xdr:col>0</xdr:col>
      <xdr:colOff>30481</xdr:colOff>
      <xdr:row>0</xdr:row>
      <xdr:rowOff>61066</xdr:rowOff>
    </xdr:from>
    <xdr:to>
      <xdr:col>2</xdr:col>
      <xdr:colOff>297180</xdr:colOff>
      <xdr:row>3</xdr:row>
      <xdr:rowOff>15346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B08815D-5E60-4005-B02D-871679E5E3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1" y="61066"/>
          <a:ext cx="1440179" cy="480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716280</xdr:colOff>
      <xdr:row>2</xdr:row>
      <xdr:rowOff>15240</xdr:rowOff>
    </xdr:from>
    <xdr:to>
      <xdr:col>5</xdr:col>
      <xdr:colOff>501521</xdr:colOff>
      <xdr:row>4</xdr:row>
      <xdr:rowOff>138726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66CE73-975C-424C-B2CF-B8AA75926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92680" y="365760"/>
          <a:ext cx="1438781" cy="481626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571500</xdr:colOff>
      <xdr:row>2</xdr:row>
      <xdr:rowOff>22860</xdr:rowOff>
    </xdr:from>
    <xdr:to>
      <xdr:col>5</xdr:col>
      <xdr:colOff>358139</xdr:colOff>
      <xdr:row>4</xdr:row>
      <xdr:rowOff>144780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CF9255-275C-4F32-A6C2-FCFD2FC303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7900" y="373380"/>
          <a:ext cx="1440179" cy="48006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350520</xdr:colOff>
      <xdr:row>2</xdr:row>
      <xdr:rowOff>30480</xdr:rowOff>
    </xdr:from>
    <xdr:to>
      <xdr:col>3</xdr:col>
      <xdr:colOff>53339</xdr:colOff>
      <xdr:row>4</xdr:row>
      <xdr:rowOff>144780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E0ED4E-1B82-4DA2-B545-23BDD00AF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520" y="381000"/>
          <a:ext cx="1440179" cy="48006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220980</xdr:colOff>
      <xdr:row>0</xdr:row>
      <xdr:rowOff>68580</xdr:rowOff>
    </xdr:from>
    <xdr:to>
      <xdr:col>2</xdr:col>
      <xdr:colOff>899159</xdr:colOff>
      <xdr:row>3</xdr:row>
      <xdr:rowOff>22860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0F265D-BCF9-47B6-BAF7-BEA7B142F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1540" y="68580"/>
          <a:ext cx="1440179" cy="48006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22D5B52-0DFE-4F8D-9DA4-041ECB7706A2}" name="Table2" displayName="Table2" ref="A6:H606" totalsRowShown="0" headerRowDxfId="36">
  <autoFilter ref="A6:H606" xr:uid="{7E81063D-FA2A-4E28-AF31-3ADE095E6CD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46EA3DF0-F751-4BC9-A060-4B909501002D}" name="Month" dataDxfId="35">
      <calculatedColumnFormula>IF(A6&lt;($A$4*12),A6+1,"")</calculatedColumnFormula>
    </tableColumn>
    <tableColumn id="2" xr3:uid="{BDD08DDC-5953-4395-984E-E98C1790F1B5}" name="Year" dataDxfId="34">
      <calculatedColumnFormula>IF(A7&gt;$A$4*12,"",VLOOKUP(A7,Lists!$L$5:$N$605,2,FALSE))</calculatedColumnFormula>
    </tableColumn>
    <tableColumn id="3" xr3:uid="{000C6654-6D3C-4905-8ECF-99A6CAA3BE9B}" name="Rate" dataDxfId="33">
      <calculatedColumnFormula>IF(A7&gt;$A$4*12,"",C6)</calculatedColumnFormula>
    </tableColumn>
    <tableColumn id="4" xr3:uid="{3E202FC5-98EE-4E9C-8889-E4660E726DE0}" name="Beg Bal" dataDxfId="32">
      <calculatedColumnFormula>IF(A7&gt;$A$4*12,"",+H6)</calculatedColumnFormula>
    </tableColumn>
    <tableColumn id="5" xr3:uid="{9F2566F1-DA63-4FAF-B79A-C9B9B40F3D53}" name="Contrib" dataDxfId="31">
      <calculatedColumnFormula>IF(A7&gt;$A$4*12,"",ROUND(+'Local Minister Worksheet'!$E$20/12,0))</calculatedColumnFormula>
    </tableColumn>
    <tableColumn id="6" xr3:uid="{7E410D1D-F48E-42F9-BD49-51E34BAAC441}" name="Earns" dataDxfId="30">
      <calculatedColumnFormula>IF(A7&gt;$A$4*12,"",ROUND((+D7+E7)*C7/12,0))</calculatedColumnFormula>
    </tableColumn>
    <tableColumn id="7" xr3:uid="{F20BE991-5DEF-4312-BAD2-C2D99627B489}" name="Distrib" dataDxfId="29">
      <calculatedColumnFormula>IF(A7&gt;$A$4*12,"",G6)</calculatedColumnFormula>
    </tableColumn>
    <tableColumn id="8" xr3:uid="{E6A56C69-A24B-45EA-A9AC-BDD49C0AB32C}" name="End Bal" dataDxfId="28">
      <calculatedColumnFormula>IF(A7&gt;$A$4*12,"",+D7+E7+F7-G7)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09CE617-C27A-4ACA-84CD-0B384F9E5BA9}" name="Table3" displayName="Table3" ref="A6:H606" totalsRowShown="0" headerRowDxfId="26">
  <autoFilter ref="A6:H606" xr:uid="{2268BF66-15C8-41A5-A771-A71DD89B8A9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3D809A6D-FBCF-458B-859E-6AA1C61251E0}" name="Month" dataDxfId="25">
      <calculatedColumnFormula>IF(A6&lt;($A$4*12),A6+1,"")</calculatedColumnFormula>
    </tableColumn>
    <tableColumn id="2" xr3:uid="{456D5091-2B09-4CAD-ACEB-6BBE2002ED74}" name="Year" dataDxfId="24">
      <calculatedColumnFormula>IF(A7&gt;$A$4*12,"",VLOOKUP(A7,Lists!$L$5:$N$605,2,FALSE))</calculatedColumnFormula>
    </tableColumn>
    <tableColumn id="3" xr3:uid="{69F1F5C0-215A-49FC-AE18-6561E00F319E}" name="Rate" dataDxfId="23">
      <calculatedColumnFormula>IF(A7&gt;$A$4*12,"",C6)</calculatedColumnFormula>
    </tableColumn>
    <tableColumn id="4" xr3:uid="{3DAFD4D6-D037-451E-BB71-06CE4C240C12}" name="Beg Bal" dataDxfId="22">
      <calculatedColumnFormula>IF(A7&gt;$A$4*12,"",+H6)</calculatedColumnFormula>
    </tableColumn>
    <tableColumn id="5" xr3:uid="{97B3E1AC-0221-4A72-9215-55AE6657925C}" name="Contrib" dataDxfId="21">
      <calculatedColumnFormula>IF(A7&gt;$A$4*12,"",E6)</calculatedColumnFormula>
    </tableColumn>
    <tableColumn id="6" xr3:uid="{258C00D0-ACE8-4158-9862-F939EC172925}" name="Earns" dataDxfId="20">
      <calculatedColumnFormula>IF(A7&gt;$A$4*12,"",ROUND((+D7+E7)*C7/12,0))</calculatedColumnFormula>
    </tableColumn>
    <tableColumn id="7" xr3:uid="{017A2549-8DBD-4CDE-8578-863DBF884544}" name="Distrib" dataDxfId="19">
      <calculatedColumnFormula>IF(A7&gt;$A$4*12,"",G6)</calculatedColumnFormula>
    </tableColumn>
    <tableColumn id="8" xr3:uid="{7C62CE08-1409-4F36-8C35-2E2CB4F7EDE9}" name="End Bal" dataDxfId="18">
      <calculatedColumnFormula>IF(A7&gt;$A$4*12,"",+D7+E7+F7-G7)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F237AE2-0A00-4112-BA5C-4D1EC590D9DF}" name="Table4" displayName="Table4" ref="A10:I610" totalsRowShown="0" headerRowDxfId="15">
  <autoFilter ref="A10:I610" xr:uid="{A07054E4-1840-466E-9F81-2CAD5E1BD4C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C2E6A974-5608-498C-978C-57F9669892DE}" name="Month" dataDxfId="14">
      <calculatedColumnFormula>IF(A10&lt;($A$8*12),A10+1,"")</calculatedColumnFormula>
    </tableColumn>
    <tableColumn id="2" xr3:uid="{22DEA7BE-C873-4910-B312-5607DE9C006E}" name="Year" dataDxfId="13">
      <calculatedColumnFormula>IF(A11&gt;$A$8*12,"",VLOOKUP(A11,Lists!$L$5:$N$605,2,FALSE))</calculatedColumnFormula>
    </tableColumn>
    <tableColumn id="3" xr3:uid="{4ADCFB04-5116-4F04-A17F-0A1A0B2BEA7A}" name="Age" dataDxfId="12">
      <calculatedColumnFormula>IF(A11&gt;$A$8*12,"",VLOOKUP(A11,Lists!$L$5:$N$605,3,FALSE))</calculatedColumnFormula>
    </tableColumn>
    <tableColumn id="4" xr3:uid="{C05E5C9E-CCA4-468A-A89B-1E8DD151AAF4}" name="Rate" dataDxfId="11">
      <calculatedColumnFormula>IF(A11&gt;$A$8*12,"",D10)</calculatedColumnFormula>
    </tableColumn>
    <tableColumn id="5" xr3:uid="{503AC92E-C667-4904-A874-D0435AE26E6E}" name="Beg Bal" dataDxfId="10">
      <calculatedColumnFormula>IF(A11&gt;$A$8*12,"",+I10)</calculatedColumnFormula>
    </tableColumn>
    <tableColumn id="6" xr3:uid="{0251DB9A-8938-4ABB-BB83-0201AD0E9C2E}" name="Contrib" dataDxfId="9">
      <calculatedColumnFormula>IF(A11&gt;$A$8*12,"",F10)</calculatedColumnFormula>
    </tableColumn>
    <tableColumn id="7" xr3:uid="{A017ACFE-901C-497B-8A65-43001E07563E}" name="Earns" dataDxfId="8">
      <calculatedColumnFormula>IF(A11&gt;$A$8*12,"",ROUND((+E11+F11)*D11/12,0))</calculatedColumnFormula>
    </tableColumn>
    <tableColumn id="8" xr3:uid="{BD5B1CC8-BD5A-49B4-B574-A021CFF104B5}" name="Distrib" dataDxfId="7">
      <calculatedColumnFormula>IF(A11&gt;$A$8*12,"",VLOOKUP(A11,Lists!$L$5:$O$605,4,FALSE))</calculatedColumnFormula>
    </tableColumn>
    <tableColumn id="9" xr3:uid="{A251D934-5C1B-4082-BA3B-1F80BF6491D1}" name="End Bal" dataDxfId="6">
      <calculatedColumnFormula>IF(A11&gt;$A$8*12,"",+E11+F11+G11-H11)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B2B97C5-30F6-403A-A841-B046A5EF7F61}" name="Table1" displayName="Table1" ref="L5:O605" totalsRowShown="0" headerRowDxfId="5" dataDxfId="4">
  <autoFilter ref="L5:O605" xr:uid="{6B476EF1-669A-4972-9B08-4E3810381AFB}">
    <filterColumn colId="0" hiddenButton="1"/>
    <filterColumn colId="1" hiddenButton="1"/>
    <filterColumn colId="2" hiddenButton="1"/>
    <filterColumn colId="3" hiddenButton="1"/>
  </autoFilter>
  <tableColumns count="4">
    <tableColumn id="1" xr3:uid="{D21A79C4-6A72-4E59-893F-22F79BE8C51D}" name="Month" dataDxfId="3"/>
    <tableColumn id="3" xr3:uid="{F895FC70-1BBB-4C2C-87C9-E1B0D856FB0D}" name="Year" dataDxfId="2"/>
    <tableColumn id="4" xr3:uid="{A6D508A6-D2A7-4C43-8ABD-67C67CE13C92}" name="Age" dataDxfId="1">
      <calculatedColumnFormula>+$N$4-1+L6</calculatedColumnFormula>
    </tableColumn>
    <tableColumn id="5" xr3:uid="{726A86CB-8E50-4725-94BC-861C1314DEF1}" name="Dist" dataDxfId="0">
      <calculatedColumnFormula>ROUND(+'Local Minister Worksheet'!E29*Lists!$O$4/12,0)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DAFB1-C371-42D2-BA8B-00D376916417}">
  <sheetPr>
    <tabColor rgb="FF92D050"/>
    <pageSetUpPr fitToPage="1"/>
  </sheetPr>
  <dimension ref="A1:J40"/>
  <sheetViews>
    <sheetView showGridLines="0" tabSelected="1" zoomScale="130" zoomScaleNormal="13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6" sqref="E6"/>
    </sheetView>
  </sheetViews>
  <sheetFormatPr defaultRowHeight="13.8" x14ac:dyDescent="0.25"/>
  <cols>
    <col min="2" max="2" width="6.59765625" customWidth="1"/>
    <col min="3" max="3" width="44.69921875" customWidth="1"/>
    <col min="4" max="4" width="12.296875" bestFit="1" customWidth="1"/>
    <col min="5" max="5" width="13.19921875" customWidth="1"/>
    <col min="6" max="6" width="11.69921875" customWidth="1"/>
    <col min="7" max="7" width="6.8984375" hidden="1" customWidth="1"/>
    <col min="8" max="8" width="11.09765625" bestFit="1" customWidth="1"/>
  </cols>
  <sheetData>
    <row r="1" spans="1:10" x14ac:dyDescent="0.25">
      <c r="A1" s="128" t="s">
        <v>96</v>
      </c>
      <c r="B1" s="128"/>
      <c r="C1" s="128"/>
      <c r="D1" s="128"/>
      <c r="E1" s="128"/>
    </row>
    <row r="2" spans="1:10" x14ac:dyDescent="0.25">
      <c r="A2" s="128" t="s">
        <v>53</v>
      </c>
      <c r="B2" s="128"/>
      <c r="C2" s="128"/>
      <c r="D2" s="128"/>
      <c r="E2" s="128"/>
    </row>
    <row r="3" spans="1:10" x14ac:dyDescent="0.25">
      <c r="A3" s="135">
        <f ca="1">NOW()</f>
        <v>45552.365851967596</v>
      </c>
      <c r="B3" s="135"/>
      <c r="C3" s="135"/>
      <c r="D3" s="135"/>
      <c r="E3" s="135"/>
    </row>
    <row r="4" spans="1:10" x14ac:dyDescent="0.25">
      <c r="B4" s="15"/>
      <c r="C4" s="15"/>
      <c r="D4" s="15"/>
      <c r="E4" s="15"/>
    </row>
    <row r="5" spans="1:10" ht="14.4" thickBot="1" x14ac:dyDescent="0.3">
      <c r="A5" s="14" t="s">
        <v>26</v>
      </c>
      <c r="B5" s="14" t="s">
        <v>21</v>
      </c>
      <c r="C5" s="14" t="s">
        <v>22</v>
      </c>
      <c r="D5" s="14" t="s">
        <v>24</v>
      </c>
      <c r="E5" s="14" t="s">
        <v>23</v>
      </c>
      <c r="G5" s="1" t="s">
        <v>11</v>
      </c>
    </row>
    <row r="6" spans="1:10" ht="19.95" customHeight="1" thickTop="1" x14ac:dyDescent="0.25">
      <c r="A6" s="129" t="s">
        <v>25</v>
      </c>
      <c r="B6" s="21">
        <v>1</v>
      </c>
      <c r="C6" s="25" t="s">
        <v>46</v>
      </c>
      <c r="D6" s="19" t="s">
        <v>48</v>
      </c>
      <c r="E6" s="79"/>
      <c r="G6" s="16"/>
    </row>
    <row r="7" spans="1:10" ht="30" customHeight="1" x14ac:dyDescent="0.25">
      <c r="A7" s="130"/>
      <c r="B7" s="96">
        <v>2</v>
      </c>
      <c r="C7" s="97" t="s">
        <v>54</v>
      </c>
      <c r="D7" s="98" t="s">
        <v>47</v>
      </c>
      <c r="E7" s="80"/>
      <c r="G7" s="13">
        <f>IF($E$7="Yes",1,0)</f>
        <v>0</v>
      </c>
      <c r="J7" s="8"/>
    </row>
    <row r="8" spans="1:10" ht="30" customHeight="1" x14ac:dyDescent="0.25">
      <c r="A8" s="130"/>
      <c r="B8" s="22">
        <v>3</v>
      </c>
      <c r="C8" s="26" t="s">
        <v>49</v>
      </c>
      <c r="D8" s="45" t="s">
        <v>47</v>
      </c>
      <c r="E8" s="81"/>
      <c r="G8" s="13">
        <f>IF($E$8="Lead/Sr Pastor",1,IF($E$8="Assoc Pastor FTFL",1,0))</f>
        <v>0</v>
      </c>
      <c r="J8" s="8"/>
    </row>
    <row r="9" spans="1:10" ht="30" customHeight="1" x14ac:dyDescent="0.25">
      <c r="A9" s="130"/>
      <c r="B9" s="96">
        <v>4</v>
      </c>
      <c r="C9" s="97" t="s">
        <v>31</v>
      </c>
      <c r="D9" s="98" t="s">
        <v>47</v>
      </c>
      <c r="E9" s="80"/>
      <c r="G9" s="13">
        <f>IF($E$9="Yes",1,0)</f>
        <v>0</v>
      </c>
    </row>
    <row r="10" spans="1:10" ht="30" customHeight="1" thickBot="1" x14ac:dyDescent="0.3">
      <c r="A10" s="130"/>
      <c r="B10" s="30">
        <v>5</v>
      </c>
      <c r="C10" s="31" t="s">
        <v>32</v>
      </c>
      <c r="D10" s="32" t="s">
        <v>47</v>
      </c>
      <c r="E10" s="82"/>
      <c r="G10" s="13">
        <f>IF(E10="&lt;50%",0,IF(NOT(E10=""),1,0))</f>
        <v>0</v>
      </c>
    </row>
    <row r="11" spans="1:10" ht="31.95" customHeight="1" thickTop="1" x14ac:dyDescent="0.25">
      <c r="A11" s="131" t="s">
        <v>29</v>
      </c>
      <c r="B11" s="101">
        <v>6</v>
      </c>
      <c r="C11" s="99" t="s">
        <v>38</v>
      </c>
      <c r="D11" s="100" t="s">
        <v>52</v>
      </c>
      <c r="E11" s="34">
        <f>IFERROR(IF(E6&gt;75,0,IF((G7+G8+G9)&lt;3,0,(IF((SUM($G$7:$G$9))&gt;2,VLOOKUP($E$6,Lists!$G$6:$H$63,2,FALSE),0)))),0)</f>
        <v>0</v>
      </c>
      <c r="F11" s="5"/>
      <c r="G11" s="16"/>
    </row>
    <row r="12" spans="1:10" ht="31.95" customHeight="1" thickBot="1" x14ac:dyDescent="0.3">
      <c r="A12" s="132"/>
      <c r="B12" s="23">
        <v>7</v>
      </c>
      <c r="C12" s="27" t="s">
        <v>41</v>
      </c>
      <c r="D12" s="46" t="s">
        <v>52</v>
      </c>
      <c r="E12" s="33">
        <f>IF((G7+G8+G9)&lt;3,0,IF((SUM($G$7:$G$9))&gt;2,500,"n/a"))</f>
        <v>0</v>
      </c>
    </row>
    <row r="13" spans="1:10" ht="19.95" customHeight="1" thickTop="1" x14ac:dyDescent="0.25">
      <c r="A13" s="133" t="s">
        <v>30</v>
      </c>
      <c r="B13" s="101">
        <v>8</v>
      </c>
      <c r="C13" s="121" t="s">
        <v>58</v>
      </c>
      <c r="D13" s="102" t="s">
        <v>48</v>
      </c>
      <c r="E13" s="83"/>
    </row>
    <row r="14" spans="1:10" ht="19.95" customHeight="1" x14ac:dyDescent="0.25">
      <c r="A14" s="134"/>
      <c r="B14" s="24">
        <v>9</v>
      </c>
      <c r="C14" s="122" t="s">
        <v>59</v>
      </c>
      <c r="D14" s="17" t="s">
        <v>48</v>
      </c>
      <c r="E14" s="84"/>
    </row>
    <row r="15" spans="1:10" ht="19.95" customHeight="1" x14ac:dyDescent="0.25">
      <c r="A15" s="134"/>
      <c r="B15" s="103">
        <v>10</v>
      </c>
      <c r="C15" s="123" t="s">
        <v>60</v>
      </c>
      <c r="D15" s="105" t="s">
        <v>48</v>
      </c>
      <c r="E15" s="84"/>
    </row>
    <row r="16" spans="1:10" ht="19.95" customHeight="1" thickBot="1" x14ac:dyDescent="0.3">
      <c r="A16" s="134"/>
      <c r="B16" s="22">
        <v>11</v>
      </c>
      <c r="C16" s="29" t="s">
        <v>12</v>
      </c>
      <c r="D16" s="20" t="s">
        <v>19</v>
      </c>
      <c r="E16" s="42">
        <f>SUM(E13:E15)</f>
        <v>0</v>
      </c>
    </row>
    <row r="17" spans="1:9" ht="19.95" customHeight="1" thickTop="1" x14ac:dyDescent="0.25">
      <c r="A17" s="134"/>
      <c r="B17" s="103">
        <v>12</v>
      </c>
      <c r="C17" s="104" t="s">
        <v>35</v>
      </c>
      <c r="D17" s="105" t="s">
        <v>52</v>
      </c>
      <c r="E17" s="43">
        <f>IFERROR(IF(E7="No","n/a",IF(G9=0,0,VLOOKUP($E$10,Lists!$D$6:$E$12,2,FALSE))),"")</f>
        <v>0</v>
      </c>
    </row>
    <row r="18" spans="1:9" ht="19.95" customHeight="1" x14ac:dyDescent="0.25">
      <c r="A18" s="134"/>
      <c r="B18" s="24">
        <v>13</v>
      </c>
      <c r="C18" s="28" t="s">
        <v>43</v>
      </c>
      <c r="D18" s="17" t="s">
        <v>52</v>
      </c>
      <c r="E18" s="47">
        <f>IFERROR(IF(E17="n/a","n/a",IF(G8=0,0,VLOOKUP(E17,Lists!E6:F12,2,FALSE))),"")</f>
        <v>0</v>
      </c>
    </row>
    <row r="19" spans="1:9" ht="19.95" customHeight="1" thickBot="1" x14ac:dyDescent="0.3">
      <c r="A19" s="134"/>
      <c r="B19" s="103">
        <v>14</v>
      </c>
      <c r="C19" s="123" t="s">
        <v>42</v>
      </c>
      <c r="D19" s="105" t="s">
        <v>40</v>
      </c>
      <c r="E19" s="38">
        <f>IFERROR(IF(E18="n/a",0,IF(ROUND(+E17*E16,0)&gt;E18,E18,ROUND(E16*E17,0))),"")</f>
        <v>0</v>
      </c>
    </row>
    <row r="20" spans="1:9" ht="19.95" customHeight="1" thickTop="1" x14ac:dyDescent="0.25">
      <c r="A20" s="124" t="s">
        <v>37</v>
      </c>
      <c r="B20" s="21">
        <v>15</v>
      </c>
      <c r="C20" s="25" t="s">
        <v>44</v>
      </c>
      <c r="D20" s="19" t="s">
        <v>45</v>
      </c>
      <c r="E20" s="34">
        <f>IFERROR(+E13+E14+E19,"")</f>
        <v>0</v>
      </c>
      <c r="G20" s="13"/>
      <c r="H20" s="13"/>
      <c r="I20" s="13"/>
    </row>
    <row r="21" spans="1:9" ht="19.95" customHeight="1" x14ac:dyDescent="0.25">
      <c r="A21" s="125"/>
      <c r="B21" s="103">
        <v>16</v>
      </c>
      <c r="C21" s="104" t="s">
        <v>51</v>
      </c>
      <c r="D21" s="105" t="s">
        <v>48</v>
      </c>
      <c r="E21" s="84"/>
      <c r="G21" s="35"/>
    </row>
    <row r="22" spans="1:9" ht="19.95" customHeight="1" x14ac:dyDescent="0.25">
      <c r="A22" s="125"/>
      <c r="B22" s="22">
        <v>17</v>
      </c>
      <c r="C22" s="26" t="s">
        <v>17</v>
      </c>
      <c r="D22" s="20" t="s">
        <v>18</v>
      </c>
      <c r="E22" s="48" t="str">
        <f>IFERROR(+E20/E21,"")</f>
        <v/>
      </c>
    </row>
    <row r="23" spans="1:9" ht="19.95" customHeight="1" x14ac:dyDescent="0.25">
      <c r="A23" s="125"/>
      <c r="B23" s="103">
        <v>18</v>
      </c>
      <c r="C23" s="104" t="s">
        <v>50</v>
      </c>
      <c r="D23" s="105" t="s">
        <v>48</v>
      </c>
      <c r="E23" s="85"/>
    </row>
    <row r="24" spans="1:9" ht="19.95" customHeight="1" x14ac:dyDescent="0.25">
      <c r="A24" s="125"/>
      <c r="B24" s="22">
        <v>19</v>
      </c>
      <c r="C24" s="26" t="s">
        <v>36</v>
      </c>
      <c r="D24" s="20" t="s">
        <v>20</v>
      </c>
      <c r="E24" s="49" t="str">
        <f>IF(E23="","",+E23-E6)</f>
        <v/>
      </c>
    </row>
    <row r="25" spans="1:9" ht="19.95" customHeight="1" x14ac:dyDescent="0.25">
      <c r="A25" s="125"/>
      <c r="B25" s="103">
        <v>20</v>
      </c>
      <c r="C25" s="104" t="s">
        <v>56</v>
      </c>
      <c r="D25" s="105" t="s">
        <v>47</v>
      </c>
      <c r="E25" s="86"/>
      <c r="G25" s="13"/>
    </row>
    <row r="26" spans="1:9" ht="19.95" customHeight="1" x14ac:dyDescent="0.25">
      <c r="A26" s="125"/>
      <c r="B26" s="95">
        <v>21</v>
      </c>
      <c r="C26" s="107" t="str">
        <f>"Value of $"&amp;TEXT($E$20,"#,##0")&amp;" annual contribs @ "&amp;TEXT($E$25*100,"#")&amp;"% over "&amp;$E$24&amp;" years (Note 2)"</f>
        <v>Value of $0 annual contribs @ % over  years (Note 2)</v>
      </c>
      <c r="D26" s="108"/>
      <c r="E26" s="44" t="str">
        <f>IFERROR(FV($E$25/12,$E$24*12,-$E$20/12,0,1),"")</f>
        <v/>
      </c>
    </row>
    <row r="27" spans="1:9" ht="19.95" customHeight="1" x14ac:dyDescent="0.25">
      <c r="A27" s="125"/>
      <c r="B27" s="96">
        <v>22</v>
      </c>
      <c r="C27" s="109" t="s">
        <v>39</v>
      </c>
      <c r="D27" s="110"/>
      <c r="E27" s="87"/>
      <c r="H27" s="13"/>
      <c r="I27" s="13"/>
    </row>
    <row r="28" spans="1:9" ht="19.95" customHeight="1" x14ac:dyDescent="0.25">
      <c r="A28" s="125"/>
      <c r="B28" s="95">
        <v>23</v>
      </c>
      <c r="C28" s="107" t="str">
        <f>"Future Value of $"&amp;TEXT($E$27,"#,##0")&amp;" balance @ "&amp;TEXT($E$25*100,"#")&amp;"% over "&amp;$E$24&amp;" years"</f>
        <v>Future Value of $0 balance @ % over  years</v>
      </c>
      <c r="D28" s="108"/>
      <c r="E28" s="41" t="str">
        <f>IFERROR(FV($E$25/12,$E$24*12,0,-E27,1),"")</f>
        <v/>
      </c>
    </row>
    <row r="29" spans="1:9" ht="19.95" customHeight="1" thickBot="1" x14ac:dyDescent="0.3">
      <c r="A29" s="125"/>
      <c r="B29" s="96">
        <v>24</v>
      </c>
      <c r="C29" s="109" t="str">
        <f>"Future Value of Retirement Funds at Age "&amp;$E$23</f>
        <v xml:space="preserve">Future Value of Retirement Funds at Age </v>
      </c>
      <c r="D29" s="111" t="s">
        <v>90</v>
      </c>
      <c r="E29" s="41" t="str">
        <f>(IFERROR(+$E$26+$E$28,""))</f>
        <v/>
      </c>
      <c r="H29" s="37"/>
    </row>
    <row r="30" spans="1:9" ht="14.4" thickTop="1" x14ac:dyDescent="0.25">
      <c r="A30" s="125"/>
      <c r="B30" s="95">
        <v>25</v>
      </c>
      <c r="C30" s="107" t="str">
        <f>"I will retire at age "&amp;TEXT(E23,"#")&amp;"; but, plan to live until age"</f>
        <v>I will retire at age ; but, plan to live until age</v>
      </c>
      <c r="D30" s="112" t="s">
        <v>94</v>
      </c>
      <c r="E30" s="88"/>
      <c r="F30" s="14"/>
      <c r="H30" s="40"/>
    </row>
    <row r="31" spans="1:9" s="56" customFormat="1" x14ac:dyDescent="0.25">
      <c r="A31" s="125"/>
      <c r="B31" s="96">
        <v>26</v>
      </c>
      <c r="C31" s="113" t="s">
        <v>91</v>
      </c>
      <c r="D31" s="114" t="s">
        <v>92</v>
      </c>
      <c r="E31" s="89"/>
      <c r="F31" s="71"/>
    </row>
    <row r="32" spans="1:9" s="56" customFormat="1" x14ac:dyDescent="0.25">
      <c r="A32" s="125"/>
      <c r="B32" s="95">
        <v>27</v>
      </c>
      <c r="C32" s="115" t="s">
        <v>93</v>
      </c>
      <c r="D32" s="116" t="s">
        <v>92</v>
      </c>
      <c r="E32" s="89"/>
      <c r="F32" s="71"/>
    </row>
    <row r="33" spans="1:8" x14ac:dyDescent="0.25">
      <c r="A33" s="125"/>
      <c r="B33" s="96">
        <v>28</v>
      </c>
      <c r="C33" s="109" t="s">
        <v>86</v>
      </c>
      <c r="D33" s="117" t="s">
        <v>95</v>
      </c>
      <c r="E33" s="51">
        <f>MIN('Proof - Distrib Rate %'!H10:H610)</f>
        <v>0</v>
      </c>
      <c r="F33" s="14"/>
      <c r="H33" s="40"/>
    </row>
    <row r="34" spans="1:8" x14ac:dyDescent="0.25">
      <c r="A34" s="125"/>
      <c r="B34" s="95">
        <v>29</v>
      </c>
      <c r="C34" s="107" t="s">
        <v>78</v>
      </c>
      <c r="D34" s="118"/>
      <c r="E34" s="51">
        <f>MAX('Proof - Distrib Rate %'!H10:H610)</f>
        <v>0</v>
      </c>
      <c r="F34" s="14"/>
      <c r="H34" s="40"/>
    </row>
    <row r="35" spans="1:8" x14ac:dyDescent="0.25">
      <c r="A35" s="125"/>
      <c r="B35" s="96">
        <v>30</v>
      </c>
      <c r="C35" s="109" t="s">
        <v>79</v>
      </c>
      <c r="D35" s="110"/>
      <c r="E35" s="51">
        <f>+'Proof - Distrib Rate %'!H3</f>
        <v>0</v>
      </c>
      <c r="F35" s="36"/>
      <c r="H35" s="39"/>
    </row>
    <row r="36" spans="1:8" x14ac:dyDescent="0.25">
      <c r="A36" s="125"/>
      <c r="B36" s="95">
        <v>31</v>
      </c>
      <c r="C36" s="107" t="str">
        <f>"403b balance at age "&amp;TEXT($E$30,"#")&amp;" @ 5% investment rate"</f>
        <v>403b balance at age  @ 5% investment rate</v>
      </c>
      <c r="D36" s="118"/>
      <c r="E36" s="72">
        <f>+'Proof - Distrib Rate %'!I4</f>
        <v>0</v>
      </c>
    </row>
    <row r="37" spans="1:8" ht="14.4" thickBot="1" x14ac:dyDescent="0.3">
      <c r="A37" s="126"/>
      <c r="B37" s="106">
        <v>32</v>
      </c>
      <c r="C37" s="119" t="str">
        <f>IF(F37="","Retirement Planning Status",IF(F37="Balanced !","Your plan is balanced!",IF(F37="Surplus !","You will have assets remaining at age "&amp;TEXT($E$30,"#"),"Your funds will run out before age "&amp;TEXT($E$30,"#"))))</f>
        <v>Retirement Planning Status</v>
      </c>
      <c r="D37" s="120"/>
      <c r="E37" s="50" t="str">
        <f>IF(E35=0,"",IF(E36=0,"Balanced !",IF(E36&gt;0,"Surplus !","Shortfall !")))</f>
        <v/>
      </c>
    </row>
    <row r="38" spans="1:8" ht="14.4" thickTop="1" x14ac:dyDescent="0.25">
      <c r="B38" s="16"/>
      <c r="C38" s="18"/>
      <c r="D38" s="13"/>
      <c r="E38" s="13"/>
    </row>
    <row r="39" spans="1:8" ht="30" customHeight="1" x14ac:dyDescent="0.25">
      <c r="A39" s="2" t="s">
        <v>14</v>
      </c>
      <c r="B39" s="127" t="s">
        <v>55</v>
      </c>
      <c r="C39" s="127"/>
      <c r="D39" s="127"/>
      <c r="E39" s="127"/>
    </row>
    <row r="40" spans="1:8" ht="30" customHeight="1" x14ac:dyDescent="0.25">
      <c r="A40" s="2" t="s">
        <v>33</v>
      </c>
      <c r="B40" s="127" t="s">
        <v>34</v>
      </c>
      <c r="C40" s="127"/>
      <c r="D40" s="127"/>
      <c r="E40" s="127"/>
    </row>
  </sheetData>
  <sheetProtection algorithmName="SHA-512" hashValue="VxJIO2RA9lIyl7j9FhF1C387pvdK9B1SJ9hNyQiUT+Vjpguv/HpN1IVMuNPP66UnNsNiNnd7bgtQbMmP1Fu86A==" saltValue="JreYHQZvjsYuSK3wnFQ7Kg==" spinCount="100000" sheet="1" objects="1" scenarios="1"/>
  <mergeCells count="9">
    <mergeCell ref="A20:A37"/>
    <mergeCell ref="B40:E40"/>
    <mergeCell ref="A1:E1"/>
    <mergeCell ref="A2:E2"/>
    <mergeCell ref="A6:A10"/>
    <mergeCell ref="A11:A12"/>
    <mergeCell ref="B39:E39"/>
    <mergeCell ref="A13:A19"/>
    <mergeCell ref="A3:E3"/>
  </mergeCells>
  <conditionalFormatting sqref="D37">
    <cfRule type="containsText" dxfId="60" priority="5" operator="containsText" text="out">
      <formula>NOT(ISERROR(SEARCH("out",D37)))</formula>
    </cfRule>
    <cfRule type="containsText" dxfId="59" priority="6" operator="containsText" text="excess">
      <formula>NOT(ISERROR(SEARCH("excess",D37)))</formula>
    </cfRule>
  </conditionalFormatting>
  <conditionalFormatting sqref="D7:D9">
    <cfRule type="containsText" dxfId="58" priority="8" operator="containsText" text="NOT">
      <formula>NOT(ISERROR(SEARCH("NOT",D7)))</formula>
    </cfRule>
  </conditionalFormatting>
  <conditionalFormatting sqref="D7:D12">
    <cfRule type="containsText" dxfId="57" priority="9" operator="containsText" text="STOP">
      <formula>NOT(ISERROR(SEARCH("STOP",D7)))</formula>
    </cfRule>
  </conditionalFormatting>
  <conditionalFormatting sqref="D10">
    <cfRule type="containsText" dxfId="56" priority="45" operator="containsText" text="Insur">
      <formula>NOT(ISERROR(SEARCH("Insur",D10)))</formula>
    </cfRule>
    <cfRule type="containsText" dxfId="55" priority="46" operator="containsText" text="not">
      <formula>NOT(ISERROR(SEARCH("not",D10)))</formula>
    </cfRule>
    <cfRule type="containsText" dxfId="54" priority="47" operator="containsText" text="Limited">
      <formula>NOT(ISERROR(SEARCH("Limited",D10)))</formula>
    </cfRule>
  </conditionalFormatting>
  <conditionalFormatting sqref="D11:D12">
    <cfRule type="containsText" dxfId="53" priority="49" operator="containsText" text="NOT">
      <formula>NOT(ISERROR(SEARCH("NOT",D11)))</formula>
    </cfRule>
  </conditionalFormatting>
  <conditionalFormatting sqref="E9">
    <cfRule type="containsText" dxfId="52" priority="57" operator="containsText" text="No">
      <formula>NOT(ISERROR(SEARCH("No",E9)))</formula>
    </cfRule>
  </conditionalFormatting>
  <conditionalFormatting sqref="E10">
    <cfRule type="containsText" dxfId="51" priority="53" operator="containsText" text="&lt;50%">
      <formula>NOT(ISERROR(SEARCH("&lt;50%",E10)))</formula>
    </cfRule>
  </conditionalFormatting>
  <conditionalFormatting sqref="E11">
    <cfRule type="containsBlanks" dxfId="50" priority="58">
      <formula>LEN(TRIM(E11))=0</formula>
    </cfRule>
  </conditionalFormatting>
  <conditionalFormatting sqref="E11:E12">
    <cfRule type="cellIs" dxfId="49" priority="44" operator="greaterThan">
      <formula>0</formula>
    </cfRule>
    <cfRule type="cellIs" dxfId="48" priority="55" operator="equal">
      <formula>0</formula>
    </cfRule>
  </conditionalFormatting>
  <conditionalFormatting sqref="E17">
    <cfRule type="cellIs" dxfId="47" priority="48" operator="equal">
      <formula>0</formula>
    </cfRule>
  </conditionalFormatting>
  <conditionalFormatting sqref="E19">
    <cfRule type="cellIs" dxfId="46" priority="54" operator="equal">
      <formula>0</formula>
    </cfRule>
  </conditionalFormatting>
  <conditionalFormatting sqref="E19:E20">
    <cfRule type="cellIs" dxfId="45" priority="37" operator="greaterThan">
      <formula>0</formula>
    </cfRule>
  </conditionalFormatting>
  <conditionalFormatting sqref="E36">
    <cfRule type="cellIs" dxfId="44" priority="4" operator="lessThan">
      <formula>0</formula>
    </cfRule>
  </conditionalFormatting>
  <conditionalFormatting sqref="E37">
    <cfRule type="containsText" dxfId="43" priority="7" operator="containsText" text="Surplus">
      <formula>NOT(ISERROR(SEARCH("Surplus",E37)))</formula>
    </cfRule>
    <cfRule type="containsText" dxfId="42" priority="12" operator="containsText" text="Shortfall">
      <formula>NOT(ISERROR(SEARCH("Shortfall",E37)))</formula>
    </cfRule>
    <cfRule type="containsText" dxfId="41" priority="23" operator="containsText" text="Balanced">
      <formula>NOT(ISERROR(SEARCH("Balanced",E37)))</formula>
    </cfRule>
  </conditionalFormatting>
  <conditionalFormatting sqref="E38">
    <cfRule type="containsText" dxfId="40" priority="33" operator="containsText" text="Change">
      <formula>NOT(ISERROR(SEARCH("Change",E38)))</formula>
    </cfRule>
  </conditionalFormatting>
  <conditionalFormatting sqref="C37">
    <cfRule type="containsText" dxfId="39" priority="1" operator="containsText" text="out">
      <formula>NOT(ISERROR(SEARCH("out",C37)))</formula>
    </cfRule>
    <cfRule type="containsText" dxfId="38" priority="2" operator="containsText" text="excess">
      <formula>NOT(ISERROR(SEARCH("excess",C37)))</formula>
    </cfRule>
  </conditionalFormatting>
  <printOptions horizontalCentered="1"/>
  <pageMargins left="0.45" right="0.45" top="0.5" bottom="0.5" header="0.3" footer="0.3"/>
  <pageSetup scale="91" orientation="portrait" r:id="rId1"/>
  <headerFooter>
    <oddFooter>&amp;R&amp;6&amp;Z&amp;F\&amp;A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Title="Selection Required" error="Please select your answer from the dropdown list" xr:uid="{1ECCF236-9806-43EC-8366-91B817B28A8A}">
          <x14:formula1>
            <xm:f>Lists!$D$6:$D$12</xm:f>
          </x14:formula1>
          <xm:sqref>E10</xm:sqref>
        </x14:dataValidation>
        <x14:dataValidation type="list" allowBlank="1" showInputMessage="1" showErrorMessage="1" errorTitle="Selection Required" error="Please select your answer from the dropdown list" xr:uid="{3056C3EB-6519-42A6-86FD-3A30AAA7CB81}">
          <x14:formula1>
            <xm:f>Lists!$B$6:$B$7</xm:f>
          </x14:formula1>
          <xm:sqref>E7 E9</xm:sqref>
        </x14:dataValidation>
        <x14:dataValidation type="list" allowBlank="1" showInputMessage="1" showErrorMessage="1" errorTitle="Selection required" error="Please select from the list" xr:uid="{F9C73C07-BDB0-46B3-8A56-71726A2F085E}">
          <x14:formula1>
            <xm:f>Lists!$I$6:$I$17</xm:f>
          </x14:formula1>
          <xm:sqref>E25</xm:sqref>
        </x14:dataValidation>
        <x14:dataValidation type="list" allowBlank="1" showInputMessage="1" showErrorMessage="1" errorTitle="No selection" error="Please select a rate from the list" xr:uid="{CD4F8756-4E44-432D-A5EC-D6AFAEF770A4}">
          <x14:formula1>
            <xm:f>Lists!$J$6:$J$24</xm:f>
          </x14:formula1>
          <xm:sqref>E31:E32</xm:sqref>
        </x14:dataValidation>
        <x14:dataValidation type="list" allowBlank="1" showInputMessage="1" showErrorMessage="1" errorTitle="Selection Required" error="Please select your answer from the dropdown list" xr:uid="{56973308-C1B1-4C5F-A1A4-20C812B07FD9}">
          <x14:formula1>
            <xm:f>Lists!$C$6:$C$7</xm:f>
          </x14:formula1>
          <xm:sqref>E8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7D836-B3E5-4EE9-ACBF-E459D25D8311}">
  <sheetPr>
    <tabColor theme="8" tint="0.59999389629810485"/>
  </sheetPr>
  <dimension ref="A1:M607"/>
  <sheetViews>
    <sheetView showGridLines="0" zoomScaleNormal="100" workbookViewId="0">
      <pane ySplit="6" topLeftCell="A382" activePane="bottomLeft" state="frozen"/>
      <selection activeCell="I406" sqref="I406"/>
      <selection pane="bottomLeft" activeCell="I4" sqref="I4"/>
    </sheetView>
  </sheetViews>
  <sheetFormatPr defaultRowHeight="13.8" x14ac:dyDescent="0.25"/>
  <cols>
    <col min="1" max="1" width="8" style="54" customWidth="1"/>
    <col min="2" max="2" width="7.3984375" style="1" customWidth="1"/>
    <col min="3" max="3" width="6.59765625" customWidth="1"/>
    <col min="4" max="4" width="12.69921875" customWidth="1"/>
    <col min="5" max="5" width="9" customWidth="1"/>
    <col min="8" max="8" width="12.69921875" customWidth="1"/>
    <col min="12" max="13" width="8.796875" style="1"/>
  </cols>
  <sheetData>
    <row r="1" spans="1:8" x14ac:dyDescent="0.25">
      <c r="A1" s="136" t="s">
        <v>15</v>
      </c>
      <c r="B1" s="136"/>
      <c r="C1" s="136"/>
      <c r="D1" s="136"/>
      <c r="E1" s="136"/>
      <c r="F1" s="137"/>
      <c r="G1" s="73" t="s">
        <v>81</v>
      </c>
      <c r="H1" s="57" t="str">
        <f>+'Local Minister Worksheet'!E26</f>
        <v/>
      </c>
    </row>
    <row r="2" spans="1:8" x14ac:dyDescent="0.25">
      <c r="A2" s="136" t="s">
        <v>80</v>
      </c>
      <c r="B2" s="136"/>
      <c r="C2" s="136"/>
      <c r="D2" s="136"/>
      <c r="E2" s="136"/>
      <c r="F2" s="137"/>
      <c r="G2" s="74" t="s">
        <v>70</v>
      </c>
      <c r="H2" s="78" t="e">
        <f>MAX(H7:H606)</f>
        <v>#VALUE!</v>
      </c>
    </row>
    <row r="3" spans="1:8" x14ac:dyDescent="0.25">
      <c r="G3" s="74" t="s">
        <v>71</v>
      </c>
      <c r="H3" s="63" t="e">
        <f>+H1-H2</f>
        <v>#VALUE!</v>
      </c>
    </row>
    <row r="4" spans="1:8" ht="14.4" thickBot="1" x14ac:dyDescent="0.3">
      <c r="A4" s="54" t="str">
        <f>+'Local Minister Worksheet'!E24</f>
        <v/>
      </c>
      <c r="B4" s="55" t="s">
        <v>36</v>
      </c>
      <c r="G4" s="75" t="s">
        <v>72</v>
      </c>
      <c r="H4" s="60" t="e">
        <f>+H3/H1</f>
        <v>#VALUE!</v>
      </c>
    </row>
    <row r="6" spans="1:8" s="1" customFormat="1" x14ac:dyDescent="0.25">
      <c r="A6" s="54" t="s">
        <v>64</v>
      </c>
      <c r="B6" s="1" t="s">
        <v>65</v>
      </c>
      <c r="C6" s="1" t="s">
        <v>62</v>
      </c>
      <c r="D6" s="1" t="s">
        <v>63</v>
      </c>
      <c r="E6" s="1" t="s">
        <v>68</v>
      </c>
      <c r="F6" s="1" t="s">
        <v>66</v>
      </c>
      <c r="G6" s="1" t="s">
        <v>61</v>
      </c>
      <c r="H6" s="1" t="s">
        <v>67</v>
      </c>
    </row>
    <row r="7" spans="1:8" x14ac:dyDescent="0.25">
      <c r="A7" s="54">
        <v>1</v>
      </c>
      <c r="B7" s="54" t="e">
        <f>IF(A7&gt;$A$4*12,"",VLOOKUP(A7,Lists!$L$5:$N$605,2,FALSE))</f>
        <v>#VALUE!</v>
      </c>
      <c r="C7" s="53" t="e">
        <f>IF(A7&gt;$A$4*12,"",+'Local Minister Worksheet'!E25)</f>
        <v>#VALUE!</v>
      </c>
      <c r="D7" s="39">
        <v>0</v>
      </c>
      <c r="E7" s="39" t="e">
        <f>IF(A7&gt;$A$4*12,"",ROUND(+'Local Minister Worksheet'!$E$20/12,0))</f>
        <v>#VALUE!</v>
      </c>
      <c r="F7" s="39" t="e">
        <f>ROUND((+D7+E7)*C7/12,0)</f>
        <v>#VALUE!</v>
      </c>
      <c r="G7" s="39">
        <v>0</v>
      </c>
      <c r="H7" s="39" t="e">
        <f>+D7+E7+F7-G7</f>
        <v>#VALUE!</v>
      </c>
    </row>
    <row r="8" spans="1:8" x14ac:dyDescent="0.25">
      <c r="A8" s="54" t="e">
        <f t="shared" ref="A8:A71" si="0">IF(A7&lt;($A$4*12),A7+1,"")</f>
        <v>#VALUE!</v>
      </c>
      <c r="B8" s="54" t="e">
        <f>IF(A8&gt;$A$4*12,"",VLOOKUP(A8,Lists!$L$5:$N$605,2,FALSE))</f>
        <v>#VALUE!</v>
      </c>
      <c r="C8" s="53" t="e">
        <f t="shared" ref="C8:C71" si="1">IF(A8&gt;$A$4*12,"",C7)</f>
        <v>#VALUE!</v>
      </c>
      <c r="D8" s="39" t="e">
        <f t="shared" ref="D8:D71" si="2">IF(A8&gt;$A$4*12,"",+H7)</f>
        <v>#VALUE!</v>
      </c>
      <c r="E8" s="39" t="e">
        <f>IF(A8&gt;$A$4*12,"",ROUND(+'Local Minister Worksheet'!$E$20/12,0))</f>
        <v>#VALUE!</v>
      </c>
      <c r="F8" s="39" t="e">
        <f t="shared" ref="F8:F71" si="3">IF(A8&gt;$A$4*12,"",ROUND((+D8+E8)*C8/12,0))</f>
        <v>#VALUE!</v>
      </c>
      <c r="G8" s="39" t="e">
        <f t="shared" ref="G8:G71" si="4">IF(A8&gt;$A$4*12,"",G7)</f>
        <v>#VALUE!</v>
      </c>
      <c r="H8" s="39" t="e">
        <f t="shared" ref="H8:H71" si="5">IF(A8&gt;$A$4*12,"",+D8+E8+F8-G8)</f>
        <v>#VALUE!</v>
      </c>
    </row>
    <row r="9" spans="1:8" x14ac:dyDescent="0.25">
      <c r="A9" s="54" t="e">
        <f t="shared" si="0"/>
        <v>#VALUE!</v>
      </c>
      <c r="B9" s="54" t="e">
        <f>IF(A9&gt;$A$4*12,"",VLOOKUP(A9,Lists!$L$5:$N$605,2,FALSE))</f>
        <v>#VALUE!</v>
      </c>
      <c r="C9" s="53" t="e">
        <f t="shared" si="1"/>
        <v>#VALUE!</v>
      </c>
      <c r="D9" s="39" t="e">
        <f t="shared" si="2"/>
        <v>#VALUE!</v>
      </c>
      <c r="E9" s="39" t="e">
        <f>IF(A9&gt;$A$4*12,"",ROUND(+'Local Minister Worksheet'!$E$20/12,0))</f>
        <v>#VALUE!</v>
      </c>
      <c r="F9" s="39" t="e">
        <f t="shared" si="3"/>
        <v>#VALUE!</v>
      </c>
      <c r="G9" s="39" t="e">
        <f t="shared" si="4"/>
        <v>#VALUE!</v>
      </c>
      <c r="H9" s="39" t="e">
        <f t="shared" si="5"/>
        <v>#VALUE!</v>
      </c>
    </row>
    <row r="10" spans="1:8" x14ac:dyDescent="0.25">
      <c r="A10" s="54" t="e">
        <f t="shared" si="0"/>
        <v>#VALUE!</v>
      </c>
      <c r="B10" s="54" t="e">
        <f>IF(A10&gt;$A$4*12,"",VLOOKUP(A10,Lists!$L$5:$N$605,2,FALSE))</f>
        <v>#VALUE!</v>
      </c>
      <c r="C10" s="53" t="e">
        <f t="shared" si="1"/>
        <v>#VALUE!</v>
      </c>
      <c r="D10" s="39" t="e">
        <f t="shared" si="2"/>
        <v>#VALUE!</v>
      </c>
      <c r="E10" s="39" t="e">
        <f>IF(A10&gt;$A$4*12,"",ROUND(+'Local Minister Worksheet'!$E$20/12,0))</f>
        <v>#VALUE!</v>
      </c>
      <c r="F10" s="39" t="e">
        <f t="shared" si="3"/>
        <v>#VALUE!</v>
      </c>
      <c r="G10" s="39" t="e">
        <f t="shared" si="4"/>
        <v>#VALUE!</v>
      </c>
      <c r="H10" s="39" t="e">
        <f t="shared" si="5"/>
        <v>#VALUE!</v>
      </c>
    </row>
    <row r="11" spans="1:8" x14ac:dyDescent="0.25">
      <c r="A11" s="54" t="e">
        <f t="shared" si="0"/>
        <v>#VALUE!</v>
      </c>
      <c r="B11" s="54" t="e">
        <f>IF(A11&gt;$A$4*12,"",VLOOKUP(A11,Lists!$L$5:$N$605,2,FALSE))</f>
        <v>#VALUE!</v>
      </c>
      <c r="C11" s="53" t="e">
        <f t="shared" si="1"/>
        <v>#VALUE!</v>
      </c>
      <c r="D11" s="39" t="e">
        <f t="shared" si="2"/>
        <v>#VALUE!</v>
      </c>
      <c r="E11" s="39" t="e">
        <f>IF(A11&gt;$A$4*12,"",ROUND(+'Local Minister Worksheet'!$E$20/12,0))</f>
        <v>#VALUE!</v>
      </c>
      <c r="F11" s="39" t="e">
        <f t="shared" si="3"/>
        <v>#VALUE!</v>
      </c>
      <c r="G11" s="39" t="e">
        <f t="shared" si="4"/>
        <v>#VALUE!</v>
      </c>
      <c r="H11" s="39" t="e">
        <f t="shared" si="5"/>
        <v>#VALUE!</v>
      </c>
    </row>
    <row r="12" spans="1:8" x14ac:dyDescent="0.25">
      <c r="A12" s="54" t="e">
        <f t="shared" si="0"/>
        <v>#VALUE!</v>
      </c>
      <c r="B12" s="54" t="e">
        <f>IF(A12&gt;$A$4*12,"",VLOOKUP(A12,Lists!$L$5:$N$605,2,FALSE))</f>
        <v>#VALUE!</v>
      </c>
      <c r="C12" s="53" t="e">
        <f t="shared" si="1"/>
        <v>#VALUE!</v>
      </c>
      <c r="D12" s="39" t="e">
        <f t="shared" si="2"/>
        <v>#VALUE!</v>
      </c>
      <c r="E12" s="39" t="e">
        <f>IF(A12&gt;$A$4*12,"",ROUND(+'Local Minister Worksheet'!$E$20/12,0))</f>
        <v>#VALUE!</v>
      </c>
      <c r="F12" s="39" t="e">
        <f t="shared" si="3"/>
        <v>#VALUE!</v>
      </c>
      <c r="G12" s="39" t="e">
        <f t="shared" si="4"/>
        <v>#VALUE!</v>
      </c>
      <c r="H12" s="39" t="e">
        <f t="shared" si="5"/>
        <v>#VALUE!</v>
      </c>
    </row>
    <row r="13" spans="1:8" x14ac:dyDescent="0.25">
      <c r="A13" s="54" t="e">
        <f t="shared" si="0"/>
        <v>#VALUE!</v>
      </c>
      <c r="B13" s="54" t="e">
        <f>IF(A13&gt;$A$4*12,"",VLOOKUP(A13,Lists!$L$5:$N$605,2,FALSE))</f>
        <v>#VALUE!</v>
      </c>
      <c r="C13" s="53" t="e">
        <f t="shared" si="1"/>
        <v>#VALUE!</v>
      </c>
      <c r="D13" s="39" t="e">
        <f t="shared" si="2"/>
        <v>#VALUE!</v>
      </c>
      <c r="E13" s="39" t="e">
        <f>IF(A13&gt;$A$4*12,"",ROUND(+'Local Minister Worksheet'!$E$20/12,0))</f>
        <v>#VALUE!</v>
      </c>
      <c r="F13" s="39" t="e">
        <f t="shared" si="3"/>
        <v>#VALUE!</v>
      </c>
      <c r="G13" s="39" t="e">
        <f t="shared" si="4"/>
        <v>#VALUE!</v>
      </c>
      <c r="H13" s="39" t="e">
        <f t="shared" si="5"/>
        <v>#VALUE!</v>
      </c>
    </row>
    <row r="14" spans="1:8" x14ac:dyDescent="0.25">
      <c r="A14" s="54" t="e">
        <f t="shared" si="0"/>
        <v>#VALUE!</v>
      </c>
      <c r="B14" s="54" t="e">
        <f>IF(A14&gt;$A$4*12,"",VLOOKUP(A14,Lists!$L$5:$N$605,2,FALSE))</f>
        <v>#VALUE!</v>
      </c>
      <c r="C14" s="53" t="e">
        <f t="shared" si="1"/>
        <v>#VALUE!</v>
      </c>
      <c r="D14" s="39" t="e">
        <f t="shared" si="2"/>
        <v>#VALUE!</v>
      </c>
      <c r="E14" s="39" t="e">
        <f>IF(A14&gt;$A$4*12,"",ROUND(+'Local Minister Worksheet'!$E$20/12,0))</f>
        <v>#VALUE!</v>
      </c>
      <c r="F14" s="39" t="e">
        <f t="shared" si="3"/>
        <v>#VALUE!</v>
      </c>
      <c r="G14" s="39" t="e">
        <f t="shared" si="4"/>
        <v>#VALUE!</v>
      </c>
      <c r="H14" s="39" t="e">
        <f t="shared" si="5"/>
        <v>#VALUE!</v>
      </c>
    </row>
    <row r="15" spans="1:8" x14ac:dyDescent="0.25">
      <c r="A15" s="54" t="e">
        <f t="shared" si="0"/>
        <v>#VALUE!</v>
      </c>
      <c r="B15" s="54" t="e">
        <f>IF(A15&gt;$A$4*12,"",VLOOKUP(A15,Lists!$L$5:$N$605,2,FALSE))</f>
        <v>#VALUE!</v>
      </c>
      <c r="C15" s="53" t="e">
        <f t="shared" si="1"/>
        <v>#VALUE!</v>
      </c>
      <c r="D15" s="39" t="e">
        <f t="shared" si="2"/>
        <v>#VALUE!</v>
      </c>
      <c r="E15" s="39" t="e">
        <f>IF(A15&gt;$A$4*12,"",ROUND(+'Local Minister Worksheet'!$E$20/12,0))</f>
        <v>#VALUE!</v>
      </c>
      <c r="F15" s="39" t="e">
        <f t="shared" si="3"/>
        <v>#VALUE!</v>
      </c>
      <c r="G15" s="39" t="e">
        <f t="shared" si="4"/>
        <v>#VALUE!</v>
      </c>
      <c r="H15" s="39" t="e">
        <f t="shared" si="5"/>
        <v>#VALUE!</v>
      </c>
    </row>
    <row r="16" spans="1:8" x14ac:dyDescent="0.25">
      <c r="A16" s="54" t="e">
        <f t="shared" si="0"/>
        <v>#VALUE!</v>
      </c>
      <c r="B16" s="54" t="e">
        <f>IF(A16&gt;$A$4*12,"",VLOOKUP(A16,Lists!$L$5:$N$605,2,FALSE))</f>
        <v>#VALUE!</v>
      </c>
      <c r="C16" s="53" t="e">
        <f t="shared" si="1"/>
        <v>#VALUE!</v>
      </c>
      <c r="D16" s="39" t="e">
        <f t="shared" si="2"/>
        <v>#VALUE!</v>
      </c>
      <c r="E16" s="39" t="e">
        <f>IF(A16&gt;$A$4*12,"",ROUND(+'Local Minister Worksheet'!$E$20/12,0))</f>
        <v>#VALUE!</v>
      </c>
      <c r="F16" s="39" t="e">
        <f t="shared" si="3"/>
        <v>#VALUE!</v>
      </c>
      <c r="G16" s="39" t="e">
        <f t="shared" si="4"/>
        <v>#VALUE!</v>
      </c>
      <c r="H16" s="39" t="e">
        <f t="shared" si="5"/>
        <v>#VALUE!</v>
      </c>
    </row>
    <row r="17" spans="1:8" x14ac:dyDescent="0.25">
      <c r="A17" s="54" t="e">
        <f t="shared" si="0"/>
        <v>#VALUE!</v>
      </c>
      <c r="B17" s="54" t="e">
        <f>IF(A17&gt;$A$4*12,"",VLOOKUP(A17,Lists!$L$5:$N$605,2,FALSE))</f>
        <v>#VALUE!</v>
      </c>
      <c r="C17" s="53" t="e">
        <f t="shared" si="1"/>
        <v>#VALUE!</v>
      </c>
      <c r="D17" s="39" t="e">
        <f t="shared" si="2"/>
        <v>#VALUE!</v>
      </c>
      <c r="E17" s="39" t="e">
        <f>IF(A17&gt;$A$4*12,"",ROUND(+'Local Minister Worksheet'!$E$20/12,0))</f>
        <v>#VALUE!</v>
      </c>
      <c r="F17" s="39" t="e">
        <f t="shared" si="3"/>
        <v>#VALUE!</v>
      </c>
      <c r="G17" s="39" t="e">
        <f t="shared" si="4"/>
        <v>#VALUE!</v>
      </c>
      <c r="H17" s="39" t="e">
        <f t="shared" si="5"/>
        <v>#VALUE!</v>
      </c>
    </row>
    <row r="18" spans="1:8" x14ac:dyDescent="0.25">
      <c r="A18" s="54" t="e">
        <f t="shared" si="0"/>
        <v>#VALUE!</v>
      </c>
      <c r="B18" s="54" t="e">
        <f>IF(A18&gt;$A$4*12,"",VLOOKUP(A18,Lists!$L$5:$N$605,2,FALSE))</f>
        <v>#VALUE!</v>
      </c>
      <c r="C18" s="53" t="e">
        <f t="shared" si="1"/>
        <v>#VALUE!</v>
      </c>
      <c r="D18" s="39" t="e">
        <f t="shared" si="2"/>
        <v>#VALUE!</v>
      </c>
      <c r="E18" s="39" t="e">
        <f>IF(A18&gt;$A$4*12,"",ROUND(+'Local Minister Worksheet'!$E$20/12,0))</f>
        <v>#VALUE!</v>
      </c>
      <c r="F18" s="39" t="e">
        <f t="shared" si="3"/>
        <v>#VALUE!</v>
      </c>
      <c r="G18" s="39" t="e">
        <f t="shared" si="4"/>
        <v>#VALUE!</v>
      </c>
      <c r="H18" s="39" t="e">
        <f t="shared" si="5"/>
        <v>#VALUE!</v>
      </c>
    </row>
    <row r="19" spans="1:8" x14ac:dyDescent="0.25">
      <c r="A19" s="54" t="e">
        <f t="shared" si="0"/>
        <v>#VALUE!</v>
      </c>
      <c r="B19" s="54" t="e">
        <f>IF(A19&gt;$A$4*12,"",VLOOKUP(A19,Lists!$L$5:$N$605,2,FALSE))</f>
        <v>#VALUE!</v>
      </c>
      <c r="C19" s="53" t="e">
        <f t="shared" si="1"/>
        <v>#VALUE!</v>
      </c>
      <c r="D19" s="39" t="e">
        <f t="shared" si="2"/>
        <v>#VALUE!</v>
      </c>
      <c r="E19" s="39" t="e">
        <f>IF(A19&gt;$A$4*12,"",ROUND(+'Local Minister Worksheet'!$E$20/12,0))</f>
        <v>#VALUE!</v>
      </c>
      <c r="F19" s="39" t="e">
        <f t="shared" si="3"/>
        <v>#VALUE!</v>
      </c>
      <c r="G19" s="39" t="e">
        <f t="shared" si="4"/>
        <v>#VALUE!</v>
      </c>
      <c r="H19" s="39" t="e">
        <f t="shared" si="5"/>
        <v>#VALUE!</v>
      </c>
    </row>
    <row r="20" spans="1:8" x14ac:dyDescent="0.25">
      <c r="A20" s="54" t="e">
        <f t="shared" si="0"/>
        <v>#VALUE!</v>
      </c>
      <c r="B20" s="54" t="e">
        <f>IF(A20&gt;$A$4*12,"",VLOOKUP(A20,Lists!$L$5:$N$605,2,FALSE))</f>
        <v>#VALUE!</v>
      </c>
      <c r="C20" s="53" t="e">
        <f t="shared" si="1"/>
        <v>#VALUE!</v>
      </c>
      <c r="D20" s="39" t="e">
        <f t="shared" si="2"/>
        <v>#VALUE!</v>
      </c>
      <c r="E20" s="39" t="e">
        <f>IF(A20&gt;$A$4*12,"",ROUND(+'Local Minister Worksheet'!$E$20/12,0))</f>
        <v>#VALUE!</v>
      </c>
      <c r="F20" s="39" t="e">
        <f t="shared" si="3"/>
        <v>#VALUE!</v>
      </c>
      <c r="G20" s="39" t="e">
        <f t="shared" si="4"/>
        <v>#VALUE!</v>
      </c>
      <c r="H20" s="39" t="e">
        <f t="shared" si="5"/>
        <v>#VALUE!</v>
      </c>
    </row>
    <row r="21" spans="1:8" x14ac:dyDescent="0.25">
      <c r="A21" s="54" t="e">
        <f t="shared" si="0"/>
        <v>#VALUE!</v>
      </c>
      <c r="B21" s="54" t="e">
        <f>IF(A21&gt;$A$4*12,"",VLOOKUP(A21,Lists!$L$5:$N$605,2,FALSE))</f>
        <v>#VALUE!</v>
      </c>
      <c r="C21" s="53" t="e">
        <f t="shared" si="1"/>
        <v>#VALUE!</v>
      </c>
      <c r="D21" s="39" t="e">
        <f t="shared" si="2"/>
        <v>#VALUE!</v>
      </c>
      <c r="E21" s="39" t="e">
        <f>IF(A21&gt;$A$4*12,"",ROUND(+'Local Minister Worksheet'!$E$20/12,0))</f>
        <v>#VALUE!</v>
      </c>
      <c r="F21" s="39" t="e">
        <f t="shared" si="3"/>
        <v>#VALUE!</v>
      </c>
      <c r="G21" s="39" t="e">
        <f t="shared" si="4"/>
        <v>#VALUE!</v>
      </c>
      <c r="H21" s="39" t="e">
        <f t="shared" si="5"/>
        <v>#VALUE!</v>
      </c>
    </row>
    <row r="22" spans="1:8" x14ac:dyDescent="0.25">
      <c r="A22" s="54" t="e">
        <f t="shared" si="0"/>
        <v>#VALUE!</v>
      </c>
      <c r="B22" s="54" t="e">
        <f>IF(A22&gt;$A$4*12,"",VLOOKUP(A22,Lists!$L$5:$N$605,2,FALSE))</f>
        <v>#VALUE!</v>
      </c>
      <c r="C22" s="53" t="e">
        <f t="shared" si="1"/>
        <v>#VALUE!</v>
      </c>
      <c r="D22" s="39" t="e">
        <f t="shared" si="2"/>
        <v>#VALUE!</v>
      </c>
      <c r="E22" s="39" t="e">
        <f>IF(A22&gt;$A$4*12,"",ROUND(+'Local Minister Worksheet'!$E$20/12,0))</f>
        <v>#VALUE!</v>
      </c>
      <c r="F22" s="39" t="e">
        <f t="shared" si="3"/>
        <v>#VALUE!</v>
      </c>
      <c r="G22" s="39" t="e">
        <f t="shared" si="4"/>
        <v>#VALUE!</v>
      </c>
      <c r="H22" s="39" t="e">
        <f t="shared" si="5"/>
        <v>#VALUE!</v>
      </c>
    </row>
    <row r="23" spans="1:8" x14ac:dyDescent="0.25">
      <c r="A23" s="54" t="e">
        <f t="shared" si="0"/>
        <v>#VALUE!</v>
      </c>
      <c r="B23" s="54" t="e">
        <f>IF(A23&gt;$A$4*12,"",VLOOKUP(A23,Lists!$L$5:$N$605,2,FALSE))</f>
        <v>#VALUE!</v>
      </c>
      <c r="C23" s="53" t="e">
        <f t="shared" si="1"/>
        <v>#VALUE!</v>
      </c>
      <c r="D23" s="39" t="e">
        <f t="shared" si="2"/>
        <v>#VALUE!</v>
      </c>
      <c r="E23" s="39" t="e">
        <f>IF(A23&gt;$A$4*12,"",ROUND(+'Local Minister Worksheet'!$E$20/12,0))</f>
        <v>#VALUE!</v>
      </c>
      <c r="F23" s="39" t="e">
        <f t="shared" si="3"/>
        <v>#VALUE!</v>
      </c>
      <c r="G23" s="39" t="e">
        <f t="shared" si="4"/>
        <v>#VALUE!</v>
      </c>
      <c r="H23" s="39" t="e">
        <f t="shared" si="5"/>
        <v>#VALUE!</v>
      </c>
    </row>
    <row r="24" spans="1:8" x14ac:dyDescent="0.25">
      <c r="A24" s="54" t="e">
        <f t="shared" si="0"/>
        <v>#VALUE!</v>
      </c>
      <c r="B24" s="54" t="e">
        <f>IF(A24&gt;$A$4*12,"",VLOOKUP(A24,Lists!$L$5:$N$605,2,FALSE))</f>
        <v>#VALUE!</v>
      </c>
      <c r="C24" s="53" t="e">
        <f t="shared" si="1"/>
        <v>#VALUE!</v>
      </c>
      <c r="D24" s="39" t="e">
        <f t="shared" si="2"/>
        <v>#VALUE!</v>
      </c>
      <c r="E24" s="39" t="e">
        <f>IF(A24&gt;$A$4*12,"",ROUND(+'Local Minister Worksheet'!$E$20/12,0))</f>
        <v>#VALUE!</v>
      </c>
      <c r="F24" s="39" t="e">
        <f t="shared" si="3"/>
        <v>#VALUE!</v>
      </c>
      <c r="G24" s="39" t="e">
        <f t="shared" si="4"/>
        <v>#VALUE!</v>
      </c>
      <c r="H24" s="39" t="e">
        <f t="shared" si="5"/>
        <v>#VALUE!</v>
      </c>
    </row>
    <row r="25" spans="1:8" x14ac:dyDescent="0.25">
      <c r="A25" s="54" t="e">
        <f t="shared" si="0"/>
        <v>#VALUE!</v>
      </c>
      <c r="B25" s="54" t="e">
        <f>IF(A25&gt;$A$4*12,"",VLOOKUP(A25,Lists!$L$5:$N$605,2,FALSE))</f>
        <v>#VALUE!</v>
      </c>
      <c r="C25" s="53" t="e">
        <f t="shared" si="1"/>
        <v>#VALUE!</v>
      </c>
      <c r="D25" s="39" t="e">
        <f t="shared" si="2"/>
        <v>#VALUE!</v>
      </c>
      <c r="E25" s="39" t="e">
        <f>IF(A25&gt;$A$4*12,"",ROUND(+'Local Minister Worksheet'!$E$20/12,0))</f>
        <v>#VALUE!</v>
      </c>
      <c r="F25" s="39" t="e">
        <f t="shared" si="3"/>
        <v>#VALUE!</v>
      </c>
      <c r="G25" s="39" t="e">
        <f t="shared" si="4"/>
        <v>#VALUE!</v>
      </c>
      <c r="H25" s="39" t="e">
        <f t="shared" si="5"/>
        <v>#VALUE!</v>
      </c>
    </row>
    <row r="26" spans="1:8" x14ac:dyDescent="0.25">
      <c r="A26" s="54" t="e">
        <f t="shared" si="0"/>
        <v>#VALUE!</v>
      </c>
      <c r="B26" s="54" t="e">
        <f>IF(A26&gt;$A$4*12,"",VLOOKUP(A26,Lists!$L$5:$N$605,2,FALSE))</f>
        <v>#VALUE!</v>
      </c>
      <c r="C26" s="53" t="e">
        <f t="shared" si="1"/>
        <v>#VALUE!</v>
      </c>
      <c r="D26" s="39" t="e">
        <f t="shared" si="2"/>
        <v>#VALUE!</v>
      </c>
      <c r="E26" s="39" t="e">
        <f>IF(A26&gt;$A$4*12,"",ROUND(+'Local Minister Worksheet'!$E$20/12,0))</f>
        <v>#VALUE!</v>
      </c>
      <c r="F26" s="39" t="e">
        <f t="shared" si="3"/>
        <v>#VALUE!</v>
      </c>
      <c r="G26" s="39" t="e">
        <f t="shared" si="4"/>
        <v>#VALUE!</v>
      </c>
      <c r="H26" s="39" t="e">
        <f t="shared" si="5"/>
        <v>#VALUE!</v>
      </c>
    </row>
    <row r="27" spans="1:8" x14ac:dyDescent="0.25">
      <c r="A27" s="54" t="e">
        <f t="shared" si="0"/>
        <v>#VALUE!</v>
      </c>
      <c r="B27" s="54" t="e">
        <f>IF(A27&gt;$A$4*12,"",VLOOKUP(A27,Lists!$L$5:$N$605,2,FALSE))</f>
        <v>#VALUE!</v>
      </c>
      <c r="C27" s="53" t="e">
        <f t="shared" si="1"/>
        <v>#VALUE!</v>
      </c>
      <c r="D27" s="39" t="e">
        <f t="shared" si="2"/>
        <v>#VALUE!</v>
      </c>
      <c r="E27" s="39" t="e">
        <f>IF(A27&gt;$A$4*12,"",ROUND(+'Local Minister Worksheet'!$E$20/12,0))</f>
        <v>#VALUE!</v>
      </c>
      <c r="F27" s="39" t="e">
        <f t="shared" si="3"/>
        <v>#VALUE!</v>
      </c>
      <c r="G27" s="39" t="e">
        <f t="shared" si="4"/>
        <v>#VALUE!</v>
      </c>
      <c r="H27" s="39" t="e">
        <f t="shared" si="5"/>
        <v>#VALUE!</v>
      </c>
    </row>
    <row r="28" spans="1:8" x14ac:dyDescent="0.25">
      <c r="A28" s="54" t="e">
        <f t="shared" si="0"/>
        <v>#VALUE!</v>
      </c>
      <c r="B28" s="54" t="e">
        <f>IF(A28&gt;$A$4*12,"",VLOOKUP(A28,Lists!$L$5:$N$605,2,FALSE))</f>
        <v>#VALUE!</v>
      </c>
      <c r="C28" s="53" t="e">
        <f t="shared" si="1"/>
        <v>#VALUE!</v>
      </c>
      <c r="D28" s="39" t="e">
        <f t="shared" si="2"/>
        <v>#VALUE!</v>
      </c>
      <c r="E28" s="39" t="e">
        <f>IF(A28&gt;$A$4*12,"",ROUND(+'Local Minister Worksheet'!$E$20/12,0))</f>
        <v>#VALUE!</v>
      </c>
      <c r="F28" s="39" t="e">
        <f t="shared" si="3"/>
        <v>#VALUE!</v>
      </c>
      <c r="G28" s="39" t="e">
        <f t="shared" si="4"/>
        <v>#VALUE!</v>
      </c>
      <c r="H28" s="39" t="e">
        <f t="shared" si="5"/>
        <v>#VALUE!</v>
      </c>
    </row>
    <row r="29" spans="1:8" x14ac:dyDescent="0.25">
      <c r="A29" s="54" t="e">
        <f t="shared" si="0"/>
        <v>#VALUE!</v>
      </c>
      <c r="B29" s="54" t="e">
        <f>IF(A29&gt;$A$4*12,"",VLOOKUP(A29,Lists!$L$5:$N$605,2,FALSE))</f>
        <v>#VALUE!</v>
      </c>
      <c r="C29" s="53" t="e">
        <f t="shared" si="1"/>
        <v>#VALUE!</v>
      </c>
      <c r="D29" s="39" t="e">
        <f t="shared" si="2"/>
        <v>#VALUE!</v>
      </c>
      <c r="E29" s="39" t="e">
        <f>IF(A29&gt;$A$4*12,"",ROUND(+'Local Minister Worksheet'!$E$20/12,0))</f>
        <v>#VALUE!</v>
      </c>
      <c r="F29" s="39" t="e">
        <f t="shared" si="3"/>
        <v>#VALUE!</v>
      </c>
      <c r="G29" s="39" t="e">
        <f t="shared" si="4"/>
        <v>#VALUE!</v>
      </c>
      <c r="H29" s="39" t="e">
        <f t="shared" si="5"/>
        <v>#VALUE!</v>
      </c>
    </row>
    <row r="30" spans="1:8" x14ac:dyDescent="0.25">
      <c r="A30" s="54" t="e">
        <f t="shared" si="0"/>
        <v>#VALUE!</v>
      </c>
      <c r="B30" s="54" t="e">
        <f>IF(A30&gt;$A$4*12,"",VLOOKUP(A30,Lists!$L$5:$N$605,2,FALSE))</f>
        <v>#VALUE!</v>
      </c>
      <c r="C30" s="53" t="e">
        <f t="shared" si="1"/>
        <v>#VALUE!</v>
      </c>
      <c r="D30" s="39" t="e">
        <f t="shared" si="2"/>
        <v>#VALUE!</v>
      </c>
      <c r="E30" s="39" t="e">
        <f>IF(A30&gt;$A$4*12,"",ROUND(+'Local Minister Worksheet'!$E$20/12,0))</f>
        <v>#VALUE!</v>
      </c>
      <c r="F30" s="39" t="e">
        <f t="shared" si="3"/>
        <v>#VALUE!</v>
      </c>
      <c r="G30" s="39" t="e">
        <f t="shared" si="4"/>
        <v>#VALUE!</v>
      </c>
      <c r="H30" s="39" t="e">
        <f t="shared" si="5"/>
        <v>#VALUE!</v>
      </c>
    </row>
    <row r="31" spans="1:8" x14ac:dyDescent="0.25">
      <c r="A31" s="54" t="e">
        <f t="shared" si="0"/>
        <v>#VALUE!</v>
      </c>
      <c r="B31" s="54" t="e">
        <f>IF(A31&gt;$A$4*12,"",VLOOKUP(A31,Lists!$L$5:$N$605,2,FALSE))</f>
        <v>#VALUE!</v>
      </c>
      <c r="C31" s="53" t="e">
        <f t="shared" si="1"/>
        <v>#VALUE!</v>
      </c>
      <c r="D31" s="39" t="e">
        <f t="shared" si="2"/>
        <v>#VALUE!</v>
      </c>
      <c r="E31" s="39" t="e">
        <f>IF(A31&gt;$A$4*12,"",ROUND(+'Local Minister Worksheet'!$E$20/12,0))</f>
        <v>#VALUE!</v>
      </c>
      <c r="F31" s="39" t="e">
        <f t="shared" si="3"/>
        <v>#VALUE!</v>
      </c>
      <c r="G31" s="39" t="e">
        <f t="shared" si="4"/>
        <v>#VALUE!</v>
      </c>
      <c r="H31" s="39" t="e">
        <f t="shared" si="5"/>
        <v>#VALUE!</v>
      </c>
    </row>
    <row r="32" spans="1:8" x14ac:dyDescent="0.25">
      <c r="A32" s="54" t="e">
        <f t="shared" si="0"/>
        <v>#VALUE!</v>
      </c>
      <c r="B32" s="54" t="e">
        <f>IF(A32&gt;$A$4*12,"",VLOOKUP(A32,Lists!$L$5:$N$605,2,FALSE))</f>
        <v>#VALUE!</v>
      </c>
      <c r="C32" s="53" t="e">
        <f t="shared" si="1"/>
        <v>#VALUE!</v>
      </c>
      <c r="D32" s="39" t="e">
        <f t="shared" si="2"/>
        <v>#VALUE!</v>
      </c>
      <c r="E32" s="39" t="e">
        <f>IF(A32&gt;$A$4*12,"",ROUND(+'Local Minister Worksheet'!$E$20/12,0))</f>
        <v>#VALUE!</v>
      </c>
      <c r="F32" s="39" t="e">
        <f t="shared" si="3"/>
        <v>#VALUE!</v>
      </c>
      <c r="G32" s="39" t="e">
        <f t="shared" si="4"/>
        <v>#VALUE!</v>
      </c>
      <c r="H32" s="39" t="e">
        <f t="shared" si="5"/>
        <v>#VALUE!</v>
      </c>
    </row>
    <row r="33" spans="1:8" x14ac:dyDescent="0.25">
      <c r="A33" s="54" t="e">
        <f t="shared" si="0"/>
        <v>#VALUE!</v>
      </c>
      <c r="B33" s="54" t="e">
        <f>IF(A33&gt;$A$4*12,"",VLOOKUP(A33,Lists!$L$5:$N$605,2,FALSE))</f>
        <v>#VALUE!</v>
      </c>
      <c r="C33" s="53" t="e">
        <f t="shared" si="1"/>
        <v>#VALUE!</v>
      </c>
      <c r="D33" s="39" t="e">
        <f t="shared" si="2"/>
        <v>#VALUE!</v>
      </c>
      <c r="E33" s="39" t="e">
        <f>IF(A33&gt;$A$4*12,"",ROUND(+'Local Minister Worksheet'!$E$20/12,0))</f>
        <v>#VALUE!</v>
      </c>
      <c r="F33" s="39" t="e">
        <f t="shared" si="3"/>
        <v>#VALUE!</v>
      </c>
      <c r="G33" s="39" t="e">
        <f t="shared" si="4"/>
        <v>#VALUE!</v>
      </c>
      <c r="H33" s="39" t="e">
        <f t="shared" si="5"/>
        <v>#VALUE!</v>
      </c>
    </row>
    <row r="34" spans="1:8" x14ac:dyDescent="0.25">
      <c r="A34" s="54" t="e">
        <f t="shared" si="0"/>
        <v>#VALUE!</v>
      </c>
      <c r="B34" s="54" t="e">
        <f>IF(A34&gt;$A$4*12,"",VLOOKUP(A34,Lists!$L$5:$N$605,2,FALSE))</f>
        <v>#VALUE!</v>
      </c>
      <c r="C34" s="53" t="e">
        <f t="shared" si="1"/>
        <v>#VALUE!</v>
      </c>
      <c r="D34" s="39" t="e">
        <f t="shared" si="2"/>
        <v>#VALUE!</v>
      </c>
      <c r="E34" s="39" t="e">
        <f>IF(A34&gt;$A$4*12,"",ROUND(+'Local Minister Worksheet'!$E$20/12,0))</f>
        <v>#VALUE!</v>
      </c>
      <c r="F34" s="39" t="e">
        <f t="shared" si="3"/>
        <v>#VALUE!</v>
      </c>
      <c r="G34" s="39" t="e">
        <f t="shared" si="4"/>
        <v>#VALUE!</v>
      </c>
      <c r="H34" s="39" t="e">
        <f t="shared" si="5"/>
        <v>#VALUE!</v>
      </c>
    </row>
    <row r="35" spans="1:8" x14ac:dyDescent="0.25">
      <c r="A35" s="54" t="e">
        <f t="shared" si="0"/>
        <v>#VALUE!</v>
      </c>
      <c r="B35" s="54" t="e">
        <f>IF(A35&gt;$A$4*12,"",VLOOKUP(A35,Lists!$L$5:$N$605,2,FALSE))</f>
        <v>#VALUE!</v>
      </c>
      <c r="C35" s="53" t="e">
        <f t="shared" si="1"/>
        <v>#VALUE!</v>
      </c>
      <c r="D35" s="39" t="e">
        <f t="shared" si="2"/>
        <v>#VALUE!</v>
      </c>
      <c r="E35" s="39" t="e">
        <f>IF(A35&gt;$A$4*12,"",ROUND(+'Local Minister Worksheet'!$E$20/12,0))</f>
        <v>#VALUE!</v>
      </c>
      <c r="F35" s="39" t="e">
        <f t="shared" si="3"/>
        <v>#VALUE!</v>
      </c>
      <c r="G35" s="39" t="e">
        <f t="shared" si="4"/>
        <v>#VALUE!</v>
      </c>
      <c r="H35" s="39" t="e">
        <f t="shared" si="5"/>
        <v>#VALUE!</v>
      </c>
    </row>
    <row r="36" spans="1:8" x14ac:dyDescent="0.25">
      <c r="A36" s="54" t="e">
        <f t="shared" si="0"/>
        <v>#VALUE!</v>
      </c>
      <c r="B36" s="54" t="e">
        <f>IF(A36&gt;$A$4*12,"",VLOOKUP(A36,Lists!$L$5:$N$605,2,FALSE))</f>
        <v>#VALUE!</v>
      </c>
      <c r="C36" s="53" t="e">
        <f t="shared" si="1"/>
        <v>#VALUE!</v>
      </c>
      <c r="D36" s="39" t="e">
        <f t="shared" si="2"/>
        <v>#VALUE!</v>
      </c>
      <c r="E36" s="39" t="e">
        <f>IF(A36&gt;$A$4*12,"",ROUND(+'Local Minister Worksheet'!$E$20/12,0))</f>
        <v>#VALUE!</v>
      </c>
      <c r="F36" s="39" t="e">
        <f t="shared" si="3"/>
        <v>#VALUE!</v>
      </c>
      <c r="G36" s="39" t="e">
        <f t="shared" si="4"/>
        <v>#VALUE!</v>
      </c>
      <c r="H36" s="39" t="e">
        <f t="shared" si="5"/>
        <v>#VALUE!</v>
      </c>
    </row>
    <row r="37" spans="1:8" x14ac:dyDescent="0.25">
      <c r="A37" s="54" t="e">
        <f t="shared" si="0"/>
        <v>#VALUE!</v>
      </c>
      <c r="B37" s="54" t="e">
        <f>IF(A37&gt;$A$4*12,"",VLOOKUP(A37,Lists!$L$5:$N$605,2,FALSE))</f>
        <v>#VALUE!</v>
      </c>
      <c r="C37" s="53" t="e">
        <f t="shared" si="1"/>
        <v>#VALUE!</v>
      </c>
      <c r="D37" s="39" t="e">
        <f t="shared" si="2"/>
        <v>#VALUE!</v>
      </c>
      <c r="E37" s="39" t="e">
        <f>IF(A37&gt;$A$4*12,"",ROUND(+'Local Minister Worksheet'!$E$20/12,0))</f>
        <v>#VALUE!</v>
      </c>
      <c r="F37" s="39" t="e">
        <f t="shared" si="3"/>
        <v>#VALUE!</v>
      </c>
      <c r="G37" s="39" t="e">
        <f t="shared" si="4"/>
        <v>#VALUE!</v>
      </c>
      <c r="H37" s="39" t="e">
        <f t="shared" si="5"/>
        <v>#VALUE!</v>
      </c>
    </row>
    <row r="38" spans="1:8" x14ac:dyDescent="0.25">
      <c r="A38" s="54" t="e">
        <f t="shared" si="0"/>
        <v>#VALUE!</v>
      </c>
      <c r="B38" s="54" t="e">
        <f>IF(A38&gt;$A$4*12,"",VLOOKUP(A38,Lists!$L$5:$N$605,2,FALSE))</f>
        <v>#VALUE!</v>
      </c>
      <c r="C38" s="53" t="e">
        <f t="shared" si="1"/>
        <v>#VALUE!</v>
      </c>
      <c r="D38" s="39" t="e">
        <f t="shared" si="2"/>
        <v>#VALUE!</v>
      </c>
      <c r="E38" s="39" t="e">
        <f>IF(A38&gt;$A$4*12,"",ROUND(+'Local Minister Worksheet'!$E$20/12,0))</f>
        <v>#VALUE!</v>
      </c>
      <c r="F38" s="39" t="e">
        <f t="shared" si="3"/>
        <v>#VALUE!</v>
      </c>
      <c r="G38" s="39" t="e">
        <f t="shared" si="4"/>
        <v>#VALUE!</v>
      </c>
      <c r="H38" s="39" t="e">
        <f t="shared" si="5"/>
        <v>#VALUE!</v>
      </c>
    </row>
    <row r="39" spans="1:8" x14ac:dyDescent="0.25">
      <c r="A39" s="54" t="e">
        <f t="shared" si="0"/>
        <v>#VALUE!</v>
      </c>
      <c r="B39" s="54" t="e">
        <f>IF(A39&gt;$A$4*12,"",VLOOKUP(A39,Lists!$L$5:$N$605,2,FALSE))</f>
        <v>#VALUE!</v>
      </c>
      <c r="C39" s="53" t="e">
        <f t="shared" si="1"/>
        <v>#VALUE!</v>
      </c>
      <c r="D39" s="39" t="e">
        <f t="shared" si="2"/>
        <v>#VALUE!</v>
      </c>
      <c r="E39" s="39" t="e">
        <f>IF(A39&gt;$A$4*12,"",ROUND(+'Local Minister Worksheet'!$E$20/12,0))</f>
        <v>#VALUE!</v>
      </c>
      <c r="F39" s="39" t="e">
        <f t="shared" si="3"/>
        <v>#VALUE!</v>
      </c>
      <c r="G39" s="39" t="e">
        <f t="shared" si="4"/>
        <v>#VALUE!</v>
      </c>
      <c r="H39" s="39" t="e">
        <f t="shared" si="5"/>
        <v>#VALUE!</v>
      </c>
    </row>
    <row r="40" spans="1:8" x14ac:dyDescent="0.25">
      <c r="A40" s="54" t="e">
        <f t="shared" si="0"/>
        <v>#VALUE!</v>
      </c>
      <c r="B40" s="54" t="e">
        <f>IF(A40&gt;$A$4*12,"",VLOOKUP(A40,Lists!$L$5:$N$605,2,FALSE))</f>
        <v>#VALUE!</v>
      </c>
      <c r="C40" s="53" t="e">
        <f t="shared" si="1"/>
        <v>#VALUE!</v>
      </c>
      <c r="D40" s="39" t="e">
        <f t="shared" si="2"/>
        <v>#VALUE!</v>
      </c>
      <c r="E40" s="39" t="e">
        <f>IF(A40&gt;$A$4*12,"",ROUND(+'Local Minister Worksheet'!$E$20/12,0))</f>
        <v>#VALUE!</v>
      </c>
      <c r="F40" s="39" t="e">
        <f t="shared" si="3"/>
        <v>#VALUE!</v>
      </c>
      <c r="G40" s="39" t="e">
        <f t="shared" si="4"/>
        <v>#VALUE!</v>
      </c>
      <c r="H40" s="39" t="e">
        <f t="shared" si="5"/>
        <v>#VALUE!</v>
      </c>
    </row>
    <row r="41" spans="1:8" x14ac:dyDescent="0.25">
      <c r="A41" s="54" t="e">
        <f t="shared" si="0"/>
        <v>#VALUE!</v>
      </c>
      <c r="B41" s="54" t="e">
        <f>IF(A41&gt;$A$4*12,"",VLOOKUP(A41,Lists!$L$5:$N$605,2,FALSE))</f>
        <v>#VALUE!</v>
      </c>
      <c r="C41" s="53" t="e">
        <f t="shared" si="1"/>
        <v>#VALUE!</v>
      </c>
      <c r="D41" s="39" t="e">
        <f t="shared" si="2"/>
        <v>#VALUE!</v>
      </c>
      <c r="E41" s="39" t="e">
        <f>IF(A41&gt;$A$4*12,"",ROUND(+'Local Minister Worksheet'!$E$20/12,0))</f>
        <v>#VALUE!</v>
      </c>
      <c r="F41" s="39" t="e">
        <f t="shared" si="3"/>
        <v>#VALUE!</v>
      </c>
      <c r="G41" s="39" t="e">
        <f t="shared" si="4"/>
        <v>#VALUE!</v>
      </c>
      <c r="H41" s="39" t="e">
        <f t="shared" si="5"/>
        <v>#VALUE!</v>
      </c>
    </row>
    <row r="42" spans="1:8" x14ac:dyDescent="0.25">
      <c r="A42" s="54" t="e">
        <f t="shared" si="0"/>
        <v>#VALUE!</v>
      </c>
      <c r="B42" s="54" t="e">
        <f>IF(A42&gt;$A$4*12,"",VLOOKUP(A42,Lists!$L$5:$N$605,2,FALSE))</f>
        <v>#VALUE!</v>
      </c>
      <c r="C42" s="53" t="e">
        <f t="shared" si="1"/>
        <v>#VALUE!</v>
      </c>
      <c r="D42" s="39" t="e">
        <f t="shared" si="2"/>
        <v>#VALUE!</v>
      </c>
      <c r="E42" s="39" t="e">
        <f>IF(A42&gt;$A$4*12,"",ROUND(+'Local Minister Worksheet'!$E$20/12,0))</f>
        <v>#VALUE!</v>
      </c>
      <c r="F42" s="39" t="e">
        <f t="shared" si="3"/>
        <v>#VALUE!</v>
      </c>
      <c r="G42" s="39" t="e">
        <f t="shared" si="4"/>
        <v>#VALUE!</v>
      </c>
      <c r="H42" s="39" t="e">
        <f t="shared" si="5"/>
        <v>#VALUE!</v>
      </c>
    </row>
    <row r="43" spans="1:8" x14ac:dyDescent="0.25">
      <c r="A43" s="54" t="e">
        <f t="shared" si="0"/>
        <v>#VALUE!</v>
      </c>
      <c r="B43" s="54" t="e">
        <f>IF(A43&gt;$A$4*12,"",VLOOKUP(A43,Lists!$L$5:$N$605,2,FALSE))</f>
        <v>#VALUE!</v>
      </c>
      <c r="C43" s="53" t="e">
        <f t="shared" si="1"/>
        <v>#VALUE!</v>
      </c>
      <c r="D43" s="39" t="e">
        <f t="shared" si="2"/>
        <v>#VALUE!</v>
      </c>
      <c r="E43" s="39" t="e">
        <f>IF(A43&gt;$A$4*12,"",ROUND(+'Local Minister Worksheet'!$E$20/12,0))</f>
        <v>#VALUE!</v>
      </c>
      <c r="F43" s="39" t="e">
        <f t="shared" si="3"/>
        <v>#VALUE!</v>
      </c>
      <c r="G43" s="39" t="e">
        <f t="shared" si="4"/>
        <v>#VALUE!</v>
      </c>
      <c r="H43" s="39" t="e">
        <f t="shared" si="5"/>
        <v>#VALUE!</v>
      </c>
    </row>
    <row r="44" spans="1:8" x14ac:dyDescent="0.25">
      <c r="A44" s="54" t="e">
        <f t="shared" si="0"/>
        <v>#VALUE!</v>
      </c>
      <c r="B44" s="54" t="e">
        <f>IF(A44&gt;$A$4*12,"",VLOOKUP(A44,Lists!$L$5:$N$605,2,FALSE))</f>
        <v>#VALUE!</v>
      </c>
      <c r="C44" s="53" t="e">
        <f t="shared" si="1"/>
        <v>#VALUE!</v>
      </c>
      <c r="D44" s="39" t="e">
        <f t="shared" si="2"/>
        <v>#VALUE!</v>
      </c>
      <c r="E44" s="39" t="e">
        <f>IF(A44&gt;$A$4*12,"",ROUND(+'Local Minister Worksheet'!$E$20/12,0))</f>
        <v>#VALUE!</v>
      </c>
      <c r="F44" s="39" t="e">
        <f t="shared" si="3"/>
        <v>#VALUE!</v>
      </c>
      <c r="G44" s="39" t="e">
        <f t="shared" si="4"/>
        <v>#VALUE!</v>
      </c>
      <c r="H44" s="39" t="e">
        <f t="shared" si="5"/>
        <v>#VALUE!</v>
      </c>
    </row>
    <row r="45" spans="1:8" x14ac:dyDescent="0.25">
      <c r="A45" s="54" t="e">
        <f t="shared" si="0"/>
        <v>#VALUE!</v>
      </c>
      <c r="B45" s="54" t="e">
        <f>IF(A45&gt;$A$4*12,"",VLOOKUP(A45,Lists!$L$5:$N$605,2,FALSE))</f>
        <v>#VALUE!</v>
      </c>
      <c r="C45" s="53" t="e">
        <f t="shared" si="1"/>
        <v>#VALUE!</v>
      </c>
      <c r="D45" s="39" t="e">
        <f t="shared" si="2"/>
        <v>#VALUE!</v>
      </c>
      <c r="E45" s="39" t="e">
        <f>IF(A45&gt;$A$4*12,"",ROUND(+'Local Minister Worksheet'!$E$20/12,0))</f>
        <v>#VALUE!</v>
      </c>
      <c r="F45" s="39" t="e">
        <f t="shared" si="3"/>
        <v>#VALUE!</v>
      </c>
      <c r="G45" s="39" t="e">
        <f t="shared" si="4"/>
        <v>#VALUE!</v>
      </c>
      <c r="H45" s="39" t="e">
        <f t="shared" si="5"/>
        <v>#VALUE!</v>
      </c>
    </row>
    <row r="46" spans="1:8" x14ac:dyDescent="0.25">
      <c r="A46" s="54" t="e">
        <f t="shared" si="0"/>
        <v>#VALUE!</v>
      </c>
      <c r="B46" s="54" t="e">
        <f>IF(A46&gt;$A$4*12,"",VLOOKUP(A46,Lists!$L$5:$N$605,2,FALSE))</f>
        <v>#VALUE!</v>
      </c>
      <c r="C46" s="53" t="e">
        <f t="shared" si="1"/>
        <v>#VALUE!</v>
      </c>
      <c r="D46" s="39" t="e">
        <f t="shared" si="2"/>
        <v>#VALUE!</v>
      </c>
      <c r="E46" s="39" t="e">
        <f>IF(A46&gt;$A$4*12,"",ROUND(+'Local Minister Worksheet'!$E$20/12,0))</f>
        <v>#VALUE!</v>
      </c>
      <c r="F46" s="39" t="e">
        <f t="shared" si="3"/>
        <v>#VALUE!</v>
      </c>
      <c r="G46" s="39" t="e">
        <f t="shared" si="4"/>
        <v>#VALUE!</v>
      </c>
      <c r="H46" s="39" t="e">
        <f t="shared" si="5"/>
        <v>#VALUE!</v>
      </c>
    </row>
    <row r="47" spans="1:8" x14ac:dyDescent="0.25">
      <c r="A47" s="54" t="e">
        <f t="shared" si="0"/>
        <v>#VALUE!</v>
      </c>
      <c r="B47" s="54" t="e">
        <f>IF(A47&gt;$A$4*12,"",VLOOKUP(A47,Lists!$L$5:$N$605,2,FALSE))</f>
        <v>#VALUE!</v>
      </c>
      <c r="C47" s="53" t="e">
        <f t="shared" si="1"/>
        <v>#VALUE!</v>
      </c>
      <c r="D47" s="39" t="e">
        <f t="shared" si="2"/>
        <v>#VALUE!</v>
      </c>
      <c r="E47" s="39" t="e">
        <f>IF(A47&gt;$A$4*12,"",ROUND(+'Local Minister Worksheet'!$E$20/12,0))</f>
        <v>#VALUE!</v>
      </c>
      <c r="F47" s="39" t="e">
        <f t="shared" si="3"/>
        <v>#VALUE!</v>
      </c>
      <c r="G47" s="39" t="e">
        <f t="shared" si="4"/>
        <v>#VALUE!</v>
      </c>
      <c r="H47" s="39" t="e">
        <f t="shared" si="5"/>
        <v>#VALUE!</v>
      </c>
    </row>
    <row r="48" spans="1:8" x14ac:dyDescent="0.25">
      <c r="A48" s="54" t="e">
        <f t="shared" si="0"/>
        <v>#VALUE!</v>
      </c>
      <c r="B48" s="54" t="e">
        <f>IF(A48&gt;$A$4*12,"",VLOOKUP(A48,Lists!$L$5:$N$605,2,FALSE))</f>
        <v>#VALUE!</v>
      </c>
      <c r="C48" s="53" t="e">
        <f t="shared" si="1"/>
        <v>#VALUE!</v>
      </c>
      <c r="D48" s="39" t="e">
        <f t="shared" si="2"/>
        <v>#VALUE!</v>
      </c>
      <c r="E48" s="39" t="e">
        <f>IF(A48&gt;$A$4*12,"",ROUND(+'Local Minister Worksheet'!$E$20/12,0))</f>
        <v>#VALUE!</v>
      </c>
      <c r="F48" s="39" t="e">
        <f t="shared" si="3"/>
        <v>#VALUE!</v>
      </c>
      <c r="G48" s="39" t="e">
        <f t="shared" si="4"/>
        <v>#VALUE!</v>
      </c>
      <c r="H48" s="39" t="e">
        <f t="shared" si="5"/>
        <v>#VALUE!</v>
      </c>
    </row>
    <row r="49" spans="1:8" x14ac:dyDescent="0.25">
      <c r="A49" s="54" t="e">
        <f t="shared" si="0"/>
        <v>#VALUE!</v>
      </c>
      <c r="B49" s="54" t="e">
        <f>IF(A49&gt;$A$4*12,"",VLOOKUP(A49,Lists!$L$5:$N$605,2,FALSE))</f>
        <v>#VALUE!</v>
      </c>
      <c r="C49" s="53" t="e">
        <f t="shared" si="1"/>
        <v>#VALUE!</v>
      </c>
      <c r="D49" s="39" t="e">
        <f t="shared" si="2"/>
        <v>#VALUE!</v>
      </c>
      <c r="E49" s="39" t="e">
        <f>IF(A49&gt;$A$4*12,"",ROUND(+'Local Minister Worksheet'!$E$20/12,0))</f>
        <v>#VALUE!</v>
      </c>
      <c r="F49" s="39" t="e">
        <f t="shared" si="3"/>
        <v>#VALUE!</v>
      </c>
      <c r="G49" s="39" t="e">
        <f t="shared" si="4"/>
        <v>#VALUE!</v>
      </c>
      <c r="H49" s="39" t="e">
        <f t="shared" si="5"/>
        <v>#VALUE!</v>
      </c>
    </row>
    <row r="50" spans="1:8" x14ac:dyDescent="0.25">
      <c r="A50" s="54" t="e">
        <f t="shared" si="0"/>
        <v>#VALUE!</v>
      </c>
      <c r="B50" s="54" t="e">
        <f>IF(A50&gt;$A$4*12,"",VLOOKUP(A50,Lists!$L$5:$N$605,2,FALSE))</f>
        <v>#VALUE!</v>
      </c>
      <c r="C50" s="53" t="e">
        <f t="shared" si="1"/>
        <v>#VALUE!</v>
      </c>
      <c r="D50" s="39" t="e">
        <f t="shared" si="2"/>
        <v>#VALUE!</v>
      </c>
      <c r="E50" s="39" t="e">
        <f>IF(A50&gt;$A$4*12,"",ROUND(+'Local Minister Worksheet'!$E$20/12,0))</f>
        <v>#VALUE!</v>
      </c>
      <c r="F50" s="39" t="e">
        <f t="shared" si="3"/>
        <v>#VALUE!</v>
      </c>
      <c r="G50" s="39" t="e">
        <f t="shared" si="4"/>
        <v>#VALUE!</v>
      </c>
      <c r="H50" s="39" t="e">
        <f t="shared" si="5"/>
        <v>#VALUE!</v>
      </c>
    </row>
    <row r="51" spans="1:8" x14ac:dyDescent="0.25">
      <c r="A51" s="54" t="e">
        <f t="shared" si="0"/>
        <v>#VALUE!</v>
      </c>
      <c r="B51" s="54" t="e">
        <f>IF(A51&gt;$A$4*12,"",VLOOKUP(A51,Lists!$L$5:$N$605,2,FALSE))</f>
        <v>#VALUE!</v>
      </c>
      <c r="C51" s="53" t="e">
        <f t="shared" si="1"/>
        <v>#VALUE!</v>
      </c>
      <c r="D51" s="39" t="e">
        <f t="shared" si="2"/>
        <v>#VALUE!</v>
      </c>
      <c r="E51" s="39" t="e">
        <f>IF(A51&gt;$A$4*12,"",ROUND(+'Local Minister Worksheet'!$E$20/12,0))</f>
        <v>#VALUE!</v>
      </c>
      <c r="F51" s="39" t="e">
        <f t="shared" si="3"/>
        <v>#VALUE!</v>
      </c>
      <c r="G51" s="39" t="e">
        <f t="shared" si="4"/>
        <v>#VALUE!</v>
      </c>
      <c r="H51" s="39" t="e">
        <f t="shared" si="5"/>
        <v>#VALUE!</v>
      </c>
    </row>
    <row r="52" spans="1:8" x14ac:dyDescent="0.25">
      <c r="A52" s="54" t="e">
        <f t="shared" si="0"/>
        <v>#VALUE!</v>
      </c>
      <c r="B52" s="54" t="e">
        <f>IF(A52&gt;$A$4*12,"",VLOOKUP(A52,Lists!$L$5:$N$605,2,FALSE))</f>
        <v>#VALUE!</v>
      </c>
      <c r="C52" s="53" t="e">
        <f t="shared" si="1"/>
        <v>#VALUE!</v>
      </c>
      <c r="D52" s="39" t="e">
        <f t="shared" si="2"/>
        <v>#VALUE!</v>
      </c>
      <c r="E52" s="39" t="e">
        <f>IF(A52&gt;$A$4*12,"",ROUND(+'Local Minister Worksheet'!$E$20/12,0))</f>
        <v>#VALUE!</v>
      </c>
      <c r="F52" s="39" t="e">
        <f t="shared" si="3"/>
        <v>#VALUE!</v>
      </c>
      <c r="G52" s="39" t="e">
        <f t="shared" si="4"/>
        <v>#VALUE!</v>
      </c>
      <c r="H52" s="39" t="e">
        <f t="shared" si="5"/>
        <v>#VALUE!</v>
      </c>
    </row>
    <row r="53" spans="1:8" x14ac:dyDescent="0.25">
      <c r="A53" s="54" t="e">
        <f t="shared" si="0"/>
        <v>#VALUE!</v>
      </c>
      <c r="B53" s="54" t="e">
        <f>IF(A53&gt;$A$4*12,"",VLOOKUP(A53,Lists!$L$5:$N$605,2,FALSE))</f>
        <v>#VALUE!</v>
      </c>
      <c r="C53" s="53" t="e">
        <f t="shared" si="1"/>
        <v>#VALUE!</v>
      </c>
      <c r="D53" s="39" t="e">
        <f t="shared" si="2"/>
        <v>#VALUE!</v>
      </c>
      <c r="E53" s="39" t="e">
        <f>IF(A53&gt;$A$4*12,"",ROUND(+'Local Minister Worksheet'!$E$20/12,0))</f>
        <v>#VALUE!</v>
      </c>
      <c r="F53" s="39" t="e">
        <f t="shared" si="3"/>
        <v>#VALUE!</v>
      </c>
      <c r="G53" s="39" t="e">
        <f t="shared" si="4"/>
        <v>#VALUE!</v>
      </c>
      <c r="H53" s="39" t="e">
        <f t="shared" si="5"/>
        <v>#VALUE!</v>
      </c>
    </row>
    <row r="54" spans="1:8" x14ac:dyDescent="0.25">
      <c r="A54" s="54" t="e">
        <f t="shared" si="0"/>
        <v>#VALUE!</v>
      </c>
      <c r="B54" s="54" t="e">
        <f>IF(A54&gt;$A$4*12,"",VLOOKUP(A54,Lists!$L$5:$N$605,2,FALSE))</f>
        <v>#VALUE!</v>
      </c>
      <c r="C54" s="53" t="e">
        <f t="shared" si="1"/>
        <v>#VALUE!</v>
      </c>
      <c r="D54" s="39" t="e">
        <f t="shared" si="2"/>
        <v>#VALUE!</v>
      </c>
      <c r="E54" s="39" t="e">
        <f>IF(A54&gt;$A$4*12,"",ROUND(+'Local Minister Worksheet'!$E$20/12,0))</f>
        <v>#VALUE!</v>
      </c>
      <c r="F54" s="39" t="e">
        <f t="shared" si="3"/>
        <v>#VALUE!</v>
      </c>
      <c r="G54" s="39" t="e">
        <f t="shared" si="4"/>
        <v>#VALUE!</v>
      </c>
      <c r="H54" s="39" t="e">
        <f t="shared" si="5"/>
        <v>#VALUE!</v>
      </c>
    </row>
    <row r="55" spans="1:8" x14ac:dyDescent="0.25">
      <c r="A55" s="54" t="e">
        <f t="shared" si="0"/>
        <v>#VALUE!</v>
      </c>
      <c r="B55" s="54" t="e">
        <f>IF(A55&gt;$A$4*12,"",VLOOKUP(A55,Lists!$L$5:$N$605,2,FALSE))</f>
        <v>#VALUE!</v>
      </c>
      <c r="C55" s="53" t="e">
        <f t="shared" si="1"/>
        <v>#VALUE!</v>
      </c>
      <c r="D55" s="39" t="e">
        <f t="shared" si="2"/>
        <v>#VALUE!</v>
      </c>
      <c r="E55" s="39" t="e">
        <f>IF(A55&gt;$A$4*12,"",ROUND(+'Local Minister Worksheet'!$E$20/12,0))</f>
        <v>#VALUE!</v>
      </c>
      <c r="F55" s="39" t="e">
        <f t="shared" si="3"/>
        <v>#VALUE!</v>
      </c>
      <c r="G55" s="39" t="e">
        <f t="shared" si="4"/>
        <v>#VALUE!</v>
      </c>
      <c r="H55" s="39" t="e">
        <f t="shared" si="5"/>
        <v>#VALUE!</v>
      </c>
    </row>
    <row r="56" spans="1:8" x14ac:dyDescent="0.25">
      <c r="A56" s="54" t="e">
        <f t="shared" si="0"/>
        <v>#VALUE!</v>
      </c>
      <c r="B56" s="54" t="e">
        <f>IF(A56&gt;$A$4*12,"",VLOOKUP(A56,Lists!$L$5:$N$605,2,FALSE))</f>
        <v>#VALUE!</v>
      </c>
      <c r="C56" s="53" t="e">
        <f t="shared" si="1"/>
        <v>#VALUE!</v>
      </c>
      <c r="D56" s="39" t="e">
        <f t="shared" si="2"/>
        <v>#VALUE!</v>
      </c>
      <c r="E56" s="39" t="e">
        <f>IF(A56&gt;$A$4*12,"",ROUND(+'Local Minister Worksheet'!$E$20/12,0))</f>
        <v>#VALUE!</v>
      </c>
      <c r="F56" s="39" t="e">
        <f t="shared" si="3"/>
        <v>#VALUE!</v>
      </c>
      <c r="G56" s="39" t="e">
        <f t="shared" si="4"/>
        <v>#VALUE!</v>
      </c>
      <c r="H56" s="39" t="e">
        <f t="shared" si="5"/>
        <v>#VALUE!</v>
      </c>
    </row>
    <row r="57" spans="1:8" x14ac:dyDescent="0.25">
      <c r="A57" s="54" t="e">
        <f t="shared" si="0"/>
        <v>#VALUE!</v>
      </c>
      <c r="B57" s="54" t="e">
        <f>IF(A57&gt;$A$4*12,"",VLOOKUP(A57,Lists!$L$5:$N$605,2,FALSE))</f>
        <v>#VALUE!</v>
      </c>
      <c r="C57" s="53" t="e">
        <f t="shared" si="1"/>
        <v>#VALUE!</v>
      </c>
      <c r="D57" s="39" t="e">
        <f t="shared" si="2"/>
        <v>#VALUE!</v>
      </c>
      <c r="E57" s="39" t="e">
        <f>IF(A57&gt;$A$4*12,"",ROUND(+'Local Minister Worksheet'!$E$20/12,0))</f>
        <v>#VALUE!</v>
      </c>
      <c r="F57" s="39" t="e">
        <f t="shared" si="3"/>
        <v>#VALUE!</v>
      </c>
      <c r="G57" s="39" t="e">
        <f t="shared" si="4"/>
        <v>#VALUE!</v>
      </c>
      <c r="H57" s="39" t="e">
        <f t="shared" si="5"/>
        <v>#VALUE!</v>
      </c>
    </row>
    <row r="58" spans="1:8" x14ac:dyDescent="0.25">
      <c r="A58" s="54" t="e">
        <f t="shared" si="0"/>
        <v>#VALUE!</v>
      </c>
      <c r="B58" s="54" t="e">
        <f>IF(A58&gt;$A$4*12,"",VLOOKUP(A58,Lists!$L$5:$N$605,2,FALSE))</f>
        <v>#VALUE!</v>
      </c>
      <c r="C58" s="53" t="e">
        <f t="shared" si="1"/>
        <v>#VALUE!</v>
      </c>
      <c r="D58" s="39" t="e">
        <f t="shared" si="2"/>
        <v>#VALUE!</v>
      </c>
      <c r="E58" s="39" t="e">
        <f>IF(A58&gt;$A$4*12,"",ROUND(+'Local Minister Worksheet'!$E$20/12,0))</f>
        <v>#VALUE!</v>
      </c>
      <c r="F58" s="39" t="e">
        <f t="shared" si="3"/>
        <v>#VALUE!</v>
      </c>
      <c r="G58" s="39" t="e">
        <f t="shared" si="4"/>
        <v>#VALUE!</v>
      </c>
      <c r="H58" s="39" t="e">
        <f t="shared" si="5"/>
        <v>#VALUE!</v>
      </c>
    </row>
    <row r="59" spans="1:8" x14ac:dyDescent="0.25">
      <c r="A59" s="54" t="e">
        <f t="shared" si="0"/>
        <v>#VALUE!</v>
      </c>
      <c r="B59" s="54" t="e">
        <f>IF(A59&gt;$A$4*12,"",VLOOKUP(A59,Lists!$L$5:$N$605,2,FALSE))</f>
        <v>#VALUE!</v>
      </c>
      <c r="C59" s="53" t="e">
        <f t="shared" si="1"/>
        <v>#VALUE!</v>
      </c>
      <c r="D59" s="39" t="e">
        <f t="shared" si="2"/>
        <v>#VALUE!</v>
      </c>
      <c r="E59" s="39" t="e">
        <f>IF(A59&gt;$A$4*12,"",ROUND(+'Local Minister Worksheet'!$E$20/12,0))</f>
        <v>#VALUE!</v>
      </c>
      <c r="F59" s="39" t="e">
        <f t="shared" si="3"/>
        <v>#VALUE!</v>
      </c>
      <c r="G59" s="39" t="e">
        <f t="shared" si="4"/>
        <v>#VALUE!</v>
      </c>
      <c r="H59" s="39" t="e">
        <f t="shared" si="5"/>
        <v>#VALUE!</v>
      </c>
    </row>
    <row r="60" spans="1:8" x14ac:dyDescent="0.25">
      <c r="A60" s="54" t="e">
        <f t="shared" si="0"/>
        <v>#VALUE!</v>
      </c>
      <c r="B60" s="54" t="e">
        <f>IF(A60&gt;$A$4*12,"",VLOOKUP(A60,Lists!$L$5:$N$605,2,FALSE))</f>
        <v>#VALUE!</v>
      </c>
      <c r="C60" s="53" t="e">
        <f t="shared" si="1"/>
        <v>#VALUE!</v>
      </c>
      <c r="D60" s="39" t="e">
        <f t="shared" si="2"/>
        <v>#VALUE!</v>
      </c>
      <c r="E60" s="39" t="e">
        <f>IF(A60&gt;$A$4*12,"",ROUND(+'Local Minister Worksheet'!$E$20/12,0))</f>
        <v>#VALUE!</v>
      </c>
      <c r="F60" s="39" t="e">
        <f t="shared" si="3"/>
        <v>#VALUE!</v>
      </c>
      <c r="G60" s="39" t="e">
        <f t="shared" si="4"/>
        <v>#VALUE!</v>
      </c>
      <c r="H60" s="39" t="e">
        <f t="shared" si="5"/>
        <v>#VALUE!</v>
      </c>
    </row>
    <row r="61" spans="1:8" x14ac:dyDescent="0.25">
      <c r="A61" s="54" t="e">
        <f t="shared" si="0"/>
        <v>#VALUE!</v>
      </c>
      <c r="B61" s="54" t="e">
        <f>IF(A61&gt;$A$4*12,"",VLOOKUP(A61,Lists!$L$5:$N$605,2,FALSE))</f>
        <v>#VALUE!</v>
      </c>
      <c r="C61" s="53" t="e">
        <f t="shared" si="1"/>
        <v>#VALUE!</v>
      </c>
      <c r="D61" s="39" t="e">
        <f t="shared" si="2"/>
        <v>#VALUE!</v>
      </c>
      <c r="E61" s="39" t="e">
        <f>IF(A61&gt;$A$4*12,"",ROUND(+'Local Minister Worksheet'!$E$20/12,0))</f>
        <v>#VALUE!</v>
      </c>
      <c r="F61" s="39" t="e">
        <f t="shared" si="3"/>
        <v>#VALUE!</v>
      </c>
      <c r="G61" s="39" t="e">
        <f t="shared" si="4"/>
        <v>#VALUE!</v>
      </c>
      <c r="H61" s="39" t="e">
        <f t="shared" si="5"/>
        <v>#VALUE!</v>
      </c>
    </row>
    <row r="62" spans="1:8" x14ac:dyDescent="0.25">
      <c r="A62" s="54" t="e">
        <f t="shared" si="0"/>
        <v>#VALUE!</v>
      </c>
      <c r="B62" s="54" t="e">
        <f>IF(A62&gt;$A$4*12,"",VLOOKUP(A62,Lists!$L$5:$N$605,2,FALSE))</f>
        <v>#VALUE!</v>
      </c>
      <c r="C62" s="53" t="e">
        <f t="shared" si="1"/>
        <v>#VALUE!</v>
      </c>
      <c r="D62" s="39" t="e">
        <f t="shared" si="2"/>
        <v>#VALUE!</v>
      </c>
      <c r="E62" s="39" t="e">
        <f>IF(A62&gt;$A$4*12,"",ROUND(+'Local Minister Worksheet'!$E$20/12,0))</f>
        <v>#VALUE!</v>
      </c>
      <c r="F62" s="39" t="e">
        <f t="shared" si="3"/>
        <v>#VALUE!</v>
      </c>
      <c r="G62" s="39" t="e">
        <f t="shared" si="4"/>
        <v>#VALUE!</v>
      </c>
      <c r="H62" s="39" t="e">
        <f t="shared" si="5"/>
        <v>#VALUE!</v>
      </c>
    </row>
    <row r="63" spans="1:8" x14ac:dyDescent="0.25">
      <c r="A63" s="54" t="e">
        <f t="shared" si="0"/>
        <v>#VALUE!</v>
      </c>
      <c r="B63" s="54" t="e">
        <f>IF(A63&gt;$A$4*12,"",VLOOKUP(A63,Lists!$L$5:$N$605,2,FALSE))</f>
        <v>#VALUE!</v>
      </c>
      <c r="C63" s="53" t="e">
        <f t="shared" si="1"/>
        <v>#VALUE!</v>
      </c>
      <c r="D63" s="39" t="e">
        <f t="shared" si="2"/>
        <v>#VALUE!</v>
      </c>
      <c r="E63" s="39" t="e">
        <f>IF(A63&gt;$A$4*12,"",ROUND(+'Local Minister Worksheet'!$E$20/12,0))</f>
        <v>#VALUE!</v>
      </c>
      <c r="F63" s="39" t="e">
        <f t="shared" si="3"/>
        <v>#VALUE!</v>
      </c>
      <c r="G63" s="39" t="e">
        <f t="shared" si="4"/>
        <v>#VALUE!</v>
      </c>
      <c r="H63" s="39" t="e">
        <f t="shared" si="5"/>
        <v>#VALUE!</v>
      </c>
    </row>
    <row r="64" spans="1:8" x14ac:dyDescent="0.25">
      <c r="A64" s="54" t="e">
        <f t="shared" si="0"/>
        <v>#VALUE!</v>
      </c>
      <c r="B64" s="54" t="e">
        <f>IF(A64&gt;$A$4*12,"",VLOOKUP(A64,Lists!$L$5:$N$605,2,FALSE))</f>
        <v>#VALUE!</v>
      </c>
      <c r="C64" s="53" t="e">
        <f t="shared" si="1"/>
        <v>#VALUE!</v>
      </c>
      <c r="D64" s="39" t="e">
        <f t="shared" si="2"/>
        <v>#VALUE!</v>
      </c>
      <c r="E64" s="39" t="e">
        <f>IF(A64&gt;$A$4*12,"",ROUND(+'Local Minister Worksheet'!$E$20/12,0))</f>
        <v>#VALUE!</v>
      </c>
      <c r="F64" s="39" t="e">
        <f t="shared" si="3"/>
        <v>#VALUE!</v>
      </c>
      <c r="G64" s="39" t="e">
        <f t="shared" si="4"/>
        <v>#VALUE!</v>
      </c>
      <c r="H64" s="39" t="e">
        <f t="shared" si="5"/>
        <v>#VALUE!</v>
      </c>
    </row>
    <row r="65" spans="1:8" x14ac:dyDescent="0.25">
      <c r="A65" s="54" t="e">
        <f t="shared" si="0"/>
        <v>#VALUE!</v>
      </c>
      <c r="B65" s="54" t="e">
        <f>IF(A65&gt;$A$4*12,"",VLOOKUP(A65,Lists!$L$5:$N$605,2,FALSE))</f>
        <v>#VALUE!</v>
      </c>
      <c r="C65" s="53" t="e">
        <f t="shared" si="1"/>
        <v>#VALUE!</v>
      </c>
      <c r="D65" s="39" t="e">
        <f t="shared" si="2"/>
        <v>#VALUE!</v>
      </c>
      <c r="E65" s="39" t="e">
        <f>IF(A65&gt;$A$4*12,"",ROUND(+'Local Minister Worksheet'!$E$20/12,0))</f>
        <v>#VALUE!</v>
      </c>
      <c r="F65" s="39" t="e">
        <f t="shared" si="3"/>
        <v>#VALUE!</v>
      </c>
      <c r="G65" s="39" t="e">
        <f t="shared" si="4"/>
        <v>#VALUE!</v>
      </c>
      <c r="H65" s="39" t="e">
        <f t="shared" si="5"/>
        <v>#VALUE!</v>
      </c>
    </row>
    <row r="66" spans="1:8" x14ac:dyDescent="0.25">
      <c r="A66" s="54" t="e">
        <f t="shared" si="0"/>
        <v>#VALUE!</v>
      </c>
      <c r="B66" s="54" t="e">
        <f>IF(A66&gt;$A$4*12,"",VLOOKUP(A66,Lists!$L$5:$N$605,2,FALSE))</f>
        <v>#VALUE!</v>
      </c>
      <c r="C66" s="53" t="e">
        <f t="shared" si="1"/>
        <v>#VALUE!</v>
      </c>
      <c r="D66" s="39" t="e">
        <f t="shared" si="2"/>
        <v>#VALUE!</v>
      </c>
      <c r="E66" s="39" t="e">
        <f>IF(A66&gt;$A$4*12,"",ROUND(+'Local Minister Worksheet'!$E$20/12,0))</f>
        <v>#VALUE!</v>
      </c>
      <c r="F66" s="39" t="e">
        <f t="shared" si="3"/>
        <v>#VALUE!</v>
      </c>
      <c r="G66" s="39" t="e">
        <f t="shared" si="4"/>
        <v>#VALUE!</v>
      </c>
      <c r="H66" s="39" t="e">
        <f t="shared" si="5"/>
        <v>#VALUE!</v>
      </c>
    </row>
    <row r="67" spans="1:8" x14ac:dyDescent="0.25">
      <c r="A67" s="54" t="e">
        <f t="shared" si="0"/>
        <v>#VALUE!</v>
      </c>
      <c r="B67" s="54" t="e">
        <f>IF(A67&gt;$A$4*12,"",VLOOKUP(A67,Lists!$L$5:$N$605,2,FALSE))</f>
        <v>#VALUE!</v>
      </c>
      <c r="C67" s="53" t="e">
        <f t="shared" si="1"/>
        <v>#VALUE!</v>
      </c>
      <c r="D67" s="39" t="e">
        <f t="shared" si="2"/>
        <v>#VALUE!</v>
      </c>
      <c r="E67" s="39" t="e">
        <f>IF(A67&gt;$A$4*12,"",ROUND(+'Local Minister Worksheet'!$E$20/12,0))</f>
        <v>#VALUE!</v>
      </c>
      <c r="F67" s="39" t="e">
        <f t="shared" si="3"/>
        <v>#VALUE!</v>
      </c>
      <c r="G67" s="39" t="e">
        <f t="shared" si="4"/>
        <v>#VALUE!</v>
      </c>
      <c r="H67" s="39" t="e">
        <f t="shared" si="5"/>
        <v>#VALUE!</v>
      </c>
    </row>
    <row r="68" spans="1:8" x14ac:dyDescent="0.25">
      <c r="A68" s="54" t="e">
        <f t="shared" si="0"/>
        <v>#VALUE!</v>
      </c>
      <c r="B68" s="54" t="e">
        <f>IF(A68&gt;$A$4*12,"",VLOOKUP(A68,Lists!$L$5:$N$605,2,FALSE))</f>
        <v>#VALUE!</v>
      </c>
      <c r="C68" s="53" t="e">
        <f t="shared" si="1"/>
        <v>#VALUE!</v>
      </c>
      <c r="D68" s="39" t="e">
        <f t="shared" si="2"/>
        <v>#VALUE!</v>
      </c>
      <c r="E68" s="39" t="e">
        <f>IF(A68&gt;$A$4*12,"",ROUND(+'Local Minister Worksheet'!$E$20/12,0))</f>
        <v>#VALUE!</v>
      </c>
      <c r="F68" s="39" t="e">
        <f t="shared" si="3"/>
        <v>#VALUE!</v>
      </c>
      <c r="G68" s="39" t="e">
        <f t="shared" si="4"/>
        <v>#VALUE!</v>
      </c>
      <c r="H68" s="39" t="e">
        <f t="shared" si="5"/>
        <v>#VALUE!</v>
      </c>
    </row>
    <row r="69" spans="1:8" x14ac:dyDescent="0.25">
      <c r="A69" s="54" t="e">
        <f t="shared" si="0"/>
        <v>#VALUE!</v>
      </c>
      <c r="B69" s="54" t="e">
        <f>IF(A69&gt;$A$4*12,"",VLOOKUP(A69,Lists!$L$5:$N$605,2,FALSE))</f>
        <v>#VALUE!</v>
      </c>
      <c r="C69" s="53" t="e">
        <f t="shared" si="1"/>
        <v>#VALUE!</v>
      </c>
      <c r="D69" s="39" t="e">
        <f t="shared" si="2"/>
        <v>#VALUE!</v>
      </c>
      <c r="E69" s="39" t="e">
        <f>IF(A69&gt;$A$4*12,"",ROUND(+'Local Minister Worksheet'!$E$20/12,0))</f>
        <v>#VALUE!</v>
      </c>
      <c r="F69" s="39" t="e">
        <f t="shared" si="3"/>
        <v>#VALUE!</v>
      </c>
      <c r="G69" s="39" t="e">
        <f t="shared" si="4"/>
        <v>#VALUE!</v>
      </c>
      <c r="H69" s="39" t="e">
        <f t="shared" si="5"/>
        <v>#VALUE!</v>
      </c>
    </row>
    <row r="70" spans="1:8" x14ac:dyDescent="0.25">
      <c r="A70" s="54" t="e">
        <f t="shared" si="0"/>
        <v>#VALUE!</v>
      </c>
      <c r="B70" s="54" t="e">
        <f>IF(A70&gt;$A$4*12,"",VLOOKUP(A70,Lists!$L$5:$N$605,2,FALSE))</f>
        <v>#VALUE!</v>
      </c>
      <c r="C70" s="53" t="e">
        <f t="shared" si="1"/>
        <v>#VALUE!</v>
      </c>
      <c r="D70" s="39" t="e">
        <f t="shared" si="2"/>
        <v>#VALUE!</v>
      </c>
      <c r="E70" s="39" t="e">
        <f>IF(A70&gt;$A$4*12,"",ROUND(+'Local Minister Worksheet'!$E$20/12,0))</f>
        <v>#VALUE!</v>
      </c>
      <c r="F70" s="39" t="e">
        <f t="shared" si="3"/>
        <v>#VALUE!</v>
      </c>
      <c r="G70" s="39" t="e">
        <f t="shared" si="4"/>
        <v>#VALUE!</v>
      </c>
      <c r="H70" s="39" t="e">
        <f t="shared" si="5"/>
        <v>#VALUE!</v>
      </c>
    </row>
    <row r="71" spans="1:8" x14ac:dyDescent="0.25">
      <c r="A71" s="54" t="e">
        <f t="shared" si="0"/>
        <v>#VALUE!</v>
      </c>
      <c r="B71" s="54" t="e">
        <f>IF(A71&gt;$A$4*12,"",VLOOKUP(A71,Lists!$L$5:$N$605,2,FALSE))</f>
        <v>#VALUE!</v>
      </c>
      <c r="C71" s="53" t="e">
        <f t="shared" si="1"/>
        <v>#VALUE!</v>
      </c>
      <c r="D71" s="39" t="e">
        <f t="shared" si="2"/>
        <v>#VALUE!</v>
      </c>
      <c r="E71" s="39" t="e">
        <f>IF(A71&gt;$A$4*12,"",ROUND(+'Local Minister Worksheet'!$E$20/12,0))</f>
        <v>#VALUE!</v>
      </c>
      <c r="F71" s="39" t="e">
        <f t="shared" si="3"/>
        <v>#VALUE!</v>
      </c>
      <c r="G71" s="39" t="e">
        <f t="shared" si="4"/>
        <v>#VALUE!</v>
      </c>
      <c r="H71" s="39" t="e">
        <f t="shared" si="5"/>
        <v>#VALUE!</v>
      </c>
    </row>
    <row r="72" spans="1:8" x14ac:dyDescent="0.25">
      <c r="A72" s="54" t="e">
        <f t="shared" ref="A72:A135" si="6">IF(A71&lt;($A$4*12),A71+1,"")</f>
        <v>#VALUE!</v>
      </c>
      <c r="B72" s="54" t="e">
        <f>IF(A72&gt;$A$4*12,"",VLOOKUP(A72,Lists!$L$5:$N$605,2,FALSE))</f>
        <v>#VALUE!</v>
      </c>
      <c r="C72" s="53" t="e">
        <f t="shared" ref="C72:C135" si="7">IF(A72&gt;$A$4*12,"",C71)</f>
        <v>#VALUE!</v>
      </c>
      <c r="D72" s="39" t="e">
        <f t="shared" ref="D72:D135" si="8">IF(A72&gt;$A$4*12,"",+H71)</f>
        <v>#VALUE!</v>
      </c>
      <c r="E72" s="39" t="e">
        <f>IF(A72&gt;$A$4*12,"",ROUND(+'Local Minister Worksheet'!$E$20/12,0))</f>
        <v>#VALUE!</v>
      </c>
      <c r="F72" s="39" t="e">
        <f t="shared" ref="F72:F135" si="9">IF(A72&gt;$A$4*12,"",ROUND((+D72+E72)*C72/12,0))</f>
        <v>#VALUE!</v>
      </c>
      <c r="G72" s="39" t="e">
        <f t="shared" ref="G72:G135" si="10">IF(A72&gt;$A$4*12,"",G71)</f>
        <v>#VALUE!</v>
      </c>
      <c r="H72" s="39" t="e">
        <f t="shared" ref="H72:H135" si="11">IF(A72&gt;$A$4*12,"",+D72+E72+F72-G72)</f>
        <v>#VALUE!</v>
      </c>
    </row>
    <row r="73" spans="1:8" x14ac:dyDescent="0.25">
      <c r="A73" s="54" t="e">
        <f t="shared" si="6"/>
        <v>#VALUE!</v>
      </c>
      <c r="B73" s="54" t="e">
        <f>IF(A73&gt;$A$4*12,"",VLOOKUP(A73,Lists!$L$5:$N$605,2,FALSE))</f>
        <v>#VALUE!</v>
      </c>
      <c r="C73" s="53" t="e">
        <f t="shared" si="7"/>
        <v>#VALUE!</v>
      </c>
      <c r="D73" s="39" t="e">
        <f t="shared" si="8"/>
        <v>#VALUE!</v>
      </c>
      <c r="E73" s="39" t="e">
        <f>IF(A73&gt;$A$4*12,"",ROUND(+'Local Minister Worksheet'!$E$20/12,0))</f>
        <v>#VALUE!</v>
      </c>
      <c r="F73" s="39" t="e">
        <f t="shared" si="9"/>
        <v>#VALUE!</v>
      </c>
      <c r="G73" s="39" t="e">
        <f t="shared" si="10"/>
        <v>#VALUE!</v>
      </c>
      <c r="H73" s="39" t="e">
        <f t="shared" si="11"/>
        <v>#VALUE!</v>
      </c>
    </row>
    <row r="74" spans="1:8" x14ac:dyDescent="0.25">
      <c r="A74" s="54" t="e">
        <f t="shared" si="6"/>
        <v>#VALUE!</v>
      </c>
      <c r="B74" s="54" t="e">
        <f>IF(A74&gt;$A$4*12,"",VLOOKUP(A74,Lists!$L$5:$N$605,2,FALSE))</f>
        <v>#VALUE!</v>
      </c>
      <c r="C74" s="53" t="e">
        <f t="shared" si="7"/>
        <v>#VALUE!</v>
      </c>
      <c r="D74" s="39" t="e">
        <f t="shared" si="8"/>
        <v>#VALUE!</v>
      </c>
      <c r="E74" s="39" t="e">
        <f>IF(A74&gt;$A$4*12,"",ROUND(+'Local Minister Worksheet'!$E$20/12,0))</f>
        <v>#VALUE!</v>
      </c>
      <c r="F74" s="39" t="e">
        <f t="shared" si="9"/>
        <v>#VALUE!</v>
      </c>
      <c r="G74" s="39" t="e">
        <f t="shared" si="10"/>
        <v>#VALUE!</v>
      </c>
      <c r="H74" s="39" t="e">
        <f t="shared" si="11"/>
        <v>#VALUE!</v>
      </c>
    </row>
    <row r="75" spans="1:8" x14ac:dyDescent="0.25">
      <c r="A75" s="54" t="e">
        <f t="shared" si="6"/>
        <v>#VALUE!</v>
      </c>
      <c r="B75" s="54" t="e">
        <f>IF(A75&gt;$A$4*12,"",VLOOKUP(A75,Lists!$L$5:$N$605,2,FALSE))</f>
        <v>#VALUE!</v>
      </c>
      <c r="C75" s="53" t="e">
        <f t="shared" si="7"/>
        <v>#VALUE!</v>
      </c>
      <c r="D75" s="39" t="e">
        <f t="shared" si="8"/>
        <v>#VALUE!</v>
      </c>
      <c r="E75" s="39" t="e">
        <f>IF(A75&gt;$A$4*12,"",ROUND(+'Local Minister Worksheet'!$E$20/12,0))</f>
        <v>#VALUE!</v>
      </c>
      <c r="F75" s="39" t="e">
        <f t="shared" si="9"/>
        <v>#VALUE!</v>
      </c>
      <c r="G75" s="39" t="e">
        <f t="shared" si="10"/>
        <v>#VALUE!</v>
      </c>
      <c r="H75" s="39" t="e">
        <f t="shared" si="11"/>
        <v>#VALUE!</v>
      </c>
    </row>
    <row r="76" spans="1:8" x14ac:dyDescent="0.25">
      <c r="A76" s="54" t="e">
        <f t="shared" si="6"/>
        <v>#VALUE!</v>
      </c>
      <c r="B76" s="54" t="e">
        <f>IF(A76&gt;$A$4*12,"",VLOOKUP(A76,Lists!$L$5:$N$605,2,FALSE))</f>
        <v>#VALUE!</v>
      </c>
      <c r="C76" s="53" t="e">
        <f t="shared" si="7"/>
        <v>#VALUE!</v>
      </c>
      <c r="D76" s="39" t="e">
        <f t="shared" si="8"/>
        <v>#VALUE!</v>
      </c>
      <c r="E76" s="39" t="e">
        <f>IF(A76&gt;$A$4*12,"",ROUND(+'Local Minister Worksheet'!$E$20/12,0))</f>
        <v>#VALUE!</v>
      </c>
      <c r="F76" s="39" t="e">
        <f t="shared" si="9"/>
        <v>#VALUE!</v>
      </c>
      <c r="G76" s="39" t="e">
        <f t="shared" si="10"/>
        <v>#VALUE!</v>
      </c>
      <c r="H76" s="39" t="e">
        <f t="shared" si="11"/>
        <v>#VALUE!</v>
      </c>
    </row>
    <row r="77" spans="1:8" x14ac:dyDescent="0.25">
      <c r="A77" s="54" t="e">
        <f t="shared" si="6"/>
        <v>#VALUE!</v>
      </c>
      <c r="B77" s="54" t="e">
        <f>IF(A77&gt;$A$4*12,"",VLOOKUP(A77,Lists!$L$5:$N$605,2,FALSE))</f>
        <v>#VALUE!</v>
      </c>
      <c r="C77" s="53" t="e">
        <f t="shared" si="7"/>
        <v>#VALUE!</v>
      </c>
      <c r="D77" s="39" t="e">
        <f t="shared" si="8"/>
        <v>#VALUE!</v>
      </c>
      <c r="E77" s="39" t="e">
        <f>IF(A77&gt;$A$4*12,"",ROUND(+'Local Minister Worksheet'!$E$20/12,0))</f>
        <v>#VALUE!</v>
      </c>
      <c r="F77" s="39" t="e">
        <f t="shared" si="9"/>
        <v>#VALUE!</v>
      </c>
      <c r="G77" s="39" t="e">
        <f t="shared" si="10"/>
        <v>#VALUE!</v>
      </c>
      <c r="H77" s="39" t="e">
        <f t="shared" si="11"/>
        <v>#VALUE!</v>
      </c>
    </row>
    <row r="78" spans="1:8" x14ac:dyDescent="0.25">
      <c r="A78" s="54" t="e">
        <f t="shared" si="6"/>
        <v>#VALUE!</v>
      </c>
      <c r="B78" s="54" t="e">
        <f>IF(A78&gt;$A$4*12,"",VLOOKUP(A78,Lists!$L$5:$N$605,2,FALSE))</f>
        <v>#VALUE!</v>
      </c>
      <c r="C78" s="53" t="e">
        <f t="shared" si="7"/>
        <v>#VALUE!</v>
      </c>
      <c r="D78" s="39" t="e">
        <f t="shared" si="8"/>
        <v>#VALUE!</v>
      </c>
      <c r="E78" s="39" t="e">
        <f>IF(A78&gt;$A$4*12,"",ROUND(+'Local Minister Worksheet'!$E$20/12,0))</f>
        <v>#VALUE!</v>
      </c>
      <c r="F78" s="39" t="e">
        <f t="shared" si="9"/>
        <v>#VALUE!</v>
      </c>
      <c r="G78" s="39" t="e">
        <f t="shared" si="10"/>
        <v>#VALUE!</v>
      </c>
      <c r="H78" s="39" t="e">
        <f t="shared" si="11"/>
        <v>#VALUE!</v>
      </c>
    </row>
    <row r="79" spans="1:8" x14ac:dyDescent="0.25">
      <c r="A79" s="54" t="e">
        <f t="shared" si="6"/>
        <v>#VALUE!</v>
      </c>
      <c r="B79" s="54" t="e">
        <f>IF(A79&gt;$A$4*12,"",VLOOKUP(A79,Lists!$L$5:$N$605,2,FALSE))</f>
        <v>#VALUE!</v>
      </c>
      <c r="C79" s="53" t="e">
        <f t="shared" si="7"/>
        <v>#VALUE!</v>
      </c>
      <c r="D79" s="39" t="e">
        <f t="shared" si="8"/>
        <v>#VALUE!</v>
      </c>
      <c r="E79" s="39" t="e">
        <f>IF(A79&gt;$A$4*12,"",ROUND(+'Local Minister Worksheet'!$E$20/12,0))</f>
        <v>#VALUE!</v>
      </c>
      <c r="F79" s="39" t="e">
        <f t="shared" si="9"/>
        <v>#VALUE!</v>
      </c>
      <c r="G79" s="39" t="e">
        <f t="shared" si="10"/>
        <v>#VALUE!</v>
      </c>
      <c r="H79" s="39" t="e">
        <f t="shared" si="11"/>
        <v>#VALUE!</v>
      </c>
    </row>
    <row r="80" spans="1:8" x14ac:dyDescent="0.25">
      <c r="A80" s="54" t="e">
        <f t="shared" si="6"/>
        <v>#VALUE!</v>
      </c>
      <c r="B80" s="54" t="e">
        <f>IF(A80&gt;$A$4*12,"",VLOOKUP(A80,Lists!$L$5:$N$605,2,FALSE))</f>
        <v>#VALUE!</v>
      </c>
      <c r="C80" s="53" t="e">
        <f t="shared" si="7"/>
        <v>#VALUE!</v>
      </c>
      <c r="D80" s="39" t="e">
        <f t="shared" si="8"/>
        <v>#VALUE!</v>
      </c>
      <c r="E80" s="39" t="e">
        <f>IF(A80&gt;$A$4*12,"",ROUND(+'Local Minister Worksheet'!$E$20/12,0))</f>
        <v>#VALUE!</v>
      </c>
      <c r="F80" s="39" t="e">
        <f t="shared" si="9"/>
        <v>#VALUE!</v>
      </c>
      <c r="G80" s="39" t="e">
        <f t="shared" si="10"/>
        <v>#VALUE!</v>
      </c>
      <c r="H80" s="39" t="e">
        <f t="shared" si="11"/>
        <v>#VALUE!</v>
      </c>
    </row>
    <row r="81" spans="1:8" x14ac:dyDescent="0.25">
      <c r="A81" s="54" t="e">
        <f t="shared" si="6"/>
        <v>#VALUE!</v>
      </c>
      <c r="B81" s="54" t="e">
        <f>IF(A81&gt;$A$4*12,"",VLOOKUP(A81,Lists!$L$5:$N$605,2,FALSE))</f>
        <v>#VALUE!</v>
      </c>
      <c r="C81" s="53" t="e">
        <f t="shared" si="7"/>
        <v>#VALUE!</v>
      </c>
      <c r="D81" s="39" t="e">
        <f t="shared" si="8"/>
        <v>#VALUE!</v>
      </c>
      <c r="E81" s="39" t="e">
        <f>IF(A81&gt;$A$4*12,"",ROUND(+'Local Minister Worksheet'!$E$20/12,0))</f>
        <v>#VALUE!</v>
      </c>
      <c r="F81" s="39" t="e">
        <f t="shared" si="9"/>
        <v>#VALUE!</v>
      </c>
      <c r="G81" s="39" t="e">
        <f t="shared" si="10"/>
        <v>#VALUE!</v>
      </c>
      <c r="H81" s="39" t="e">
        <f t="shared" si="11"/>
        <v>#VALUE!</v>
      </c>
    </row>
    <row r="82" spans="1:8" x14ac:dyDescent="0.25">
      <c r="A82" s="54" t="e">
        <f t="shared" si="6"/>
        <v>#VALUE!</v>
      </c>
      <c r="B82" s="54" t="e">
        <f>IF(A82&gt;$A$4*12,"",VLOOKUP(A82,Lists!$L$5:$N$605,2,FALSE))</f>
        <v>#VALUE!</v>
      </c>
      <c r="C82" s="53" t="e">
        <f t="shared" si="7"/>
        <v>#VALUE!</v>
      </c>
      <c r="D82" s="39" t="e">
        <f t="shared" si="8"/>
        <v>#VALUE!</v>
      </c>
      <c r="E82" s="39" t="e">
        <f>IF(A82&gt;$A$4*12,"",ROUND(+'Local Minister Worksheet'!$E$20/12,0))</f>
        <v>#VALUE!</v>
      </c>
      <c r="F82" s="39" t="e">
        <f t="shared" si="9"/>
        <v>#VALUE!</v>
      </c>
      <c r="G82" s="39" t="e">
        <f t="shared" si="10"/>
        <v>#VALUE!</v>
      </c>
      <c r="H82" s="39" t="e">
        <f t="shared" si="11"/>
        <v>#VALUE!</v>
      </c>
    </row>
    <row r="83" spans="1:8" x14ac:dyDescent="0.25">
      <c r="A83" s="54" t="e">
        <f t="shared" si="6"/>
        <v>#VALUE!</v>
      </c>
      <c r="B83" s="54" t="e">
        <f>IF(A83&gt;$A$4*12,"",VLOOKUP(A83,Lists!$L$5:$N$605,2,FALSE))</f>
        <v>#VALUE!</v>
      </c>
      <c r="C83" s="53" t="e">
        <f t="shared" si="7"/>
        <v>#VALUE!</v>
      </c>
      <c r="D83" s="39" t="e">
        <f t="shared" si="8"/>
        <v>#VALUE!</v>
      </c>
      <c r="E83" s="39" t="e">
        <f>IF(A83&gt;$A$4*12,"",ROUND(+'Local Minister Worksheet'!$E$20/12,0))</f>
        <v>#VALUE!</v>
      </c>
      <c r="F83" s="39" t="e">
        <f t="shared" si="9"/>
        <v>#VALUE!</v>
      </c>
      <c r="G83" s="39" t="e">
        <f t="shared" si="10"/>
        <v>#VALUE!</v>
      </c>
      <c r="H83" s="39" t="e">
        <f t="shared" si="11"/>
        <v>#VALUE!</v>
      </c>
    </row>
    <row r="84" spans="1:8" x14ac:dyDescent="0.25">
      <c r="A84" s="54" t="e">
        <f t="shared" si="6"/>
        <v>#VALUE!</v>
      </c>
      <c r="B84" s="54" t="e">
        <f>IF(A84&gt;$A$4*12,"",VLOOKUP(A84,Lists!$L$5:$N$605,2,FALSE))</f>
        <v>#VALUE!</v>
      </c>
      <c r="C84" s="53" t="e">
        <f t="shared" si="7"/>
        <v>#VALUE!</v>
      </c>
      <c r="D84" s="39" t="e">
        <f t="shared" si="8"/>
        <v>#VALUE!</v>
      </c>
      <c r="E84" s="39" t="e">
        <f>IF(A84&gt;$A$4*12,"",ROUND(+'Local Minister Worksheet'!$E$20/12,0))</f>
        <v>#VALUE!</v>
      </c>
      <c r="F84" s="39" t="e">
        <f t="shared" si="9"/>
        <v>#VALUE!</v>
      </c>
      <c r="G84" s="39" t="e">
        <f t="shared" si="10"/>
        <v>#VALUE!</v>
      </c>
      <c r="H84" s="39" t="e">
        <f t="shared" si="11"/>
        <v>#VALUE!</v>
      </c>
    </row>
    <row r="85" spans="1:8" x14ac:dyDescent="0.25">
      <c r="A85" s="54" t="e">
        <f t="shared" si="6"/>
        <v>#VALUE!</v>
      </c>
      <c r="B85" s="54" t="e">
        <f>IF(A85&gt;$A$4*12,"",VLOOKUP(A85,Lists!$L$5:$N$605,2,FALSE))</f>
        <v>#VALUE!</v>
      </c>
      <c r="C85" s="53" t="e">
        <f t="shared" si="7"/>
        <v>#VALUE!</v>
      </c>
      <c r="D85" s="39" t="e">
        <f t="shared" si="8"/>
        <v>#VALUE!</v>
      </c>
      <c r="E85" s="39" t="e">
        <f>IF(A85&gt;$A$4*12,"",ROUND(+'Local Minister Worksheet'!$E$20/12,0))</f>
        <v>#VALUE!</v>
      </c>
      <c r="F85" s="39" t="e">
        <f t="shared" si="9"/>
        <v>#VALUE!</v>
      </c>
      <c r="G85" s="39" t="e">
        <f t="shared" si="10"/>
        <v>#VALUE!</v>
      </c>
      <c r="H85" s="39" t="e">
        <f t="shared" si="11"/>
        <v>#VALUE!</v>
      </c>
    </row>
    <row r="86" spans="1:8" x14ac:dyDescent="0.25">
      <c r="A86" s="54" t="e">
        <f t="shared" si="6"/>
        <v>#VALUE!</v>
      </c>
      <c r="B86" s="54" t="e">
        <f>IF(A86&gt;$A$4*12,"",VLOOKUP(A86,Lists!$L$5:$N$605,2,FALSE))</f>
        <v>#VALUE!</v>
      </c>
      <c r="C86" s="53" t="e">
        <f t="shared" si="7"/>
        <v>#VALUE!</v>
      </c>
      <c r="D86" s="39" t="e">
        <f t="shared" si="8"/>
        <v>#VALUE!</v>
      </c>
      <c r="E86" s="39" t="e">
        <f>IF(A86&gt;$A$4*12,"",ROUND(+'Local Minister Worksheet'!$E$20/12,0))</f>
        <v>#VALUE!</v>
      </c>
      <c r="F86" s="39" t="e">
        <f t="shared" si="9"/>
        <v>#VALUE!</v>
      </c>
      <c r="G86" s="39" t="e">
        <f t="shared" si="10"/>
        <v>#VALUE!</v>
      </c>
      <c r="H86" s="39" t="e">
        <f t="shared" si="11"/>
        <v>#VALUE!</v>
      </c>
    </row>
    <row r="87" spans="1:8" x14ac:dyDescent="0.25">
      <c r="A87" s="54" t="e">
        <f t="shared" si="6"/>
        <v>#VALUE!</v>
      </c>
      <c r="B87" s="54" t="e">
        <f>IF(A87&gt;$A$4*12,"",VLOOKUP(A87,Lists!$L$5:$N$605,2,FALSE))</f>
        <v>#VALUE!</v>
      </c>
      <c r="C87" s="53" t="e">
        <f t="shared" si="7"/>
        <v>#VALUE!</v>
      </c>
      <c r="D87" s="39" t="e">
        <f t="shared" si="8"/>
        <v>#VALUE!</v>
      </c>
      <c r="E87" s="39" t="e">
        <f>IF(A87&gt;$A$4*12,"",ROUND(+'Local Minister Worksheet'!$E$20/12,0))</f>
        <v>#VALUE!</v>
      </c>
      <c r="F87" s="39" t="e">
        <f t="shared" si="9"/>
        <v>#VALUE!</v>
      </c>
      <c r="G87" s="39" t="e">
        <f t="shared" si="10"/>
        <v>#VALUE!</v>
      </c>
      <c r="H87" s="39" t="e">
        <f t="shared" si="11"/>
        <v>#VALUE!</v>
      </c>
    </row>
    <row r="88" spans="1:8" x14ac:dyDescent="0.25">
      <c r="A88" s="54" t="e">
        <f t="shared" si="6"/>
        <v>#VALUE!</v>
      </c>
      <c r="B88" s="54" t="e">
        <f>IF(A88&gt;$A$4*12,"",VLOOKUP(A88,Lists!$L$5:$N$605,2,FALSE))</f>
        <v>#VALUE!</v>
      </c>
      <c r="C88" s="53" t="e">
        <f t="shared" si="7"/>
        <v>#VALUE!</v>
      </c>
      <c r="D88" s="39" t="e">
        <f t="shared" si="8"/>
        <v>#VALUE!</v>
      </c>
      <c r="E88" s="39" t="e">
        <f>IF(A88&gt;$A$4*12,"",ROUND(+'Local Minister Worksheet'!$E$20/12,0))</f>
        <v>#VALUE!</v>
      </c>
      <c r="F88" s="39" t="e">
        <f t="shared" si="9"/>
        <v>#VALUE!</v>
      </c>
      <c r="G88" s="39" t="e">
        <f t="shared" si="10"/>
        <v>#VALUE!</v>
      </c>
      <c r="H88" s="39" t="e">
        <f t="shared" si="11"/>
        <v>#VALUE!</v>
      </c>
    </row>
    <row r="89" spans="1:8" x14ac:dyDescent="0.25">
      <c r="A89" s="54" t="e">
        <f t="shared" si="6"/>
        <v>#VALUE!</v>
      </c>
      <c r="B89" s="54" t="e">
        <f>IF(A89&gt;$A$4*12,"",VLOOKUP(A89,Lists!$L$5:$N$605,2,FALSE))</f>
        <v>#VALUE!</v>
      </c>
      <c r="C89" s="53" t="e">
        <f t="shared" si="7"/>
        <v>#VALUE!</v>
      </c>
      <c r="D89" s="39" t="e">
        <f t="shared" si="8"/>
        <v>#VALUE!</v>
      </c>
      <c r="E89" s="39" t="e">
        <f>IF(A89&gt;$A$4*12,"",ROUND(+'Local Minister Worksheet'!$E$20/12,0))</f>
        <v>#VALUE!</v>
      </c>
      <c r="F89" s="39" t="e">
        <f t="shared" si="9"/>
        <v>#VALUE!</v>
      </c>
      <c r="G89" s="39" t="e">
        <f t="shared" si="10"/>
        <v>#VALUE!</v>
      </c>
      <c r="H89" s="39" t="e">
        <f t="shared" si="11"/>
        <v>#VALUE!</v>
      </c>
    </row>
    <row r="90" spans="1:8" x14ac:dyDescent="0.25">
      <c r="A90" s="54" t="e">
        <f t="shared" si="6"/>
        <v>#VALUE!</v>
      </c>
      <c r="B90" s="54" t="e">
        <f>IF(A90&gt;$A$4*12,"",VLOOKUP(A90,Lists!$L$5:$N$605,2,FALSE))</f>
        <v>#VALUE!</v>
      </c>
      <c r="C90" s="53" t="e">
        <f t="shared" si="7"/>
        <v>#VALUE!</v>
      </c>
      <c r="D90" s="39" t="e">
        <f t="shared" si="8"/>
        <v>#VALUE!</v>
      </c>
      <c r="E90" s="39" t="e">
        <f>IF(A90&gt;$A$4*12,"",ROUND(+'Local Minister Worksheet'!$E$20/12,0))</f>
        <v>#VALUE!</v>
      </c>
      <c r="F90" s="39" t="e">
        <f t="shared" si="9"/>
        <v>#VALUE!</v>
      </c>
      <c r="G90" s="39" t="e">
        <f t="shared" si="10"/>
        <v>#VALUE!</v>
      </c>
      <c r="H90" s="39" t="e">
        <f t="shared" si="11"/>
        <v>#VALUE!</v>
      </c>
    </row>
    <row r="91" spans="1:8" x14ac:dyDescent="0.25">
      <c r="A91" s="54" t="e">
        <f t="shared" si="6"/>
        <v>#VALUE!</v>
      </c>
      <c r="B91" s="54" t="e">
        <f>IF(A91&gt;$A$4*12,"",VLOOKUP(A91,Lists!$L$5:$N$605,2,FALSE))</f>
        <v>#VALUE!</v>
      </c>
      <c r="C91" s="53" t="e">
        <f t="shared" si="7"/>
        <v>#VALUE!</v>
      </c>
      <c r="D91" s="39" t="e">
        <f t="shared" si="8"/>
        <v>#VALUE!</v>
      </c>
      <c r="E91" s="39" t="e">
        <f>IF(A91&gt;$A$4*12,"",ROUND(+'Local Minister Worksheet'!$E$20/12,0))</f>
        <v>#VALUE!</v>
      </c>
      <c r="F91" s="39" t="e">
        <f t="shared" si="9"/>
        <v>#VALUE!</v>
      </c>
      <c r="G91" s="39" t="e">
        <f t="shared" si="10"/>
        <v>#VALUE!</v>
      </c>
      <c r="H91" s="39" t="e">
        <f t="shared" si="11"/>
        <v>#VALUE!</v>
      </c>
    </row>
    <row r="92" spans="1:8" x14ac:dyDescent="0.25">
      <c r="A92" s="54" t="e">
        <f t="shared" si="6"/>
        <v>#VALUE!</v>
      </c>
      <c r="B92" s="54" t="e">
        <f>IF(A92&gt;$A$4*12,"",VLOOKUP(A92,Lists!$L$5:$N$605,2,FALSE))</f>
        <v>#VALUE!</v>
      </c>
      <c r="C92" s="53" t="e">
        <f t="shared" si="7"/>
        <v>#VALUE!</v>
      </c>
      <c r="D92" s="39" t="e">
        <f t="shared" si="8"/>
        <v>#VALUE!</v>
      </c>
      <c r="E92" s="39" t="e">
        <f>IF(A92&gt;$A$4*12,"",ROUND(+'Local Minister Worksheet'!$E$20/12,0))</f>
        <v>#VALUE!</v>
      </c>
      <c r="F92" s="39" t="e">
        <f t="shared" si="9"/>
        <v>#VALUE!</v>
      </c>
      <c r="G92" s="39" t="e">
        <f t="shared" si="10"/>
        <v>#VALUE!</v>
      </c>
      <c r="H92" s="39" t="e">
        <f t="shared" si="11"/>
        <v>#VALUE!</v>
      </c>
    </row>
    <row r="93" spans="1:8" x14ac:dyDescent="0.25">
      <c r="A93" s="54" t="e">
        <f t="shared" si="6"/>
        <v>#VALUE!</v>
      </c>
      <c r="B93" s="54" t="e">
        <f>IF(A93&gt;$A$4*12,"",VLOOKUP(A93,Lists!$L$5:$N$605,2,FALSE))</f>
        <v>#VALUE!</v>
      </c>
      <c r="C93" s="53" t="e">
        <f t="shared" si="7"/>
        <v>#VALUE!</v>
      </c>
      <c r="D93" s="39" t="e">
        <f t="shared" si="8"/>
        <v>#VALUE!</v>
      </c>
      <c r="E93" s="39" t="e">
        <f>IF(A93&gt;$A$4*12,"",ROUND(+'Local Minister Worksheet'!$E$20/12,0))</f>
        <v>#VALUE!</v>
      </c>
      <c r="F93" s="39" t="e">
        <f t="shared" si="9"/>
        <v>#VALUE!</v>
      </c>
      <c r="G93" s="39" t="e">
        <f t="shared" si="10"/>
        <v>#VALUE!</v>
      </c>
      <c r="H93" s="39" t="e">
        <f t="shared" si="11"/>
        <v>#VALUE!</v>
      </c>
    </row>
    <row r="94" spans="1:8" x14ac:dyDescent="0.25">
      <c r="A94" s="54" t="e">
        <f t="shared" si="6"/>
        <v>#VALUE!</v>
      </c>
      <c r="B94" s="54" t="e">
        <f>IF(A94&gt;$A$4*12,"",VLOOKUP(A94,Lists!$L$5:$N$605,2,FALSE))</f>
        <v>#VALUE!</v>
      </c>
      <c r="C94" s="53" t="e">
        <f t="shared" si="7"/>
        <v>#VALUE!</v>
      </c>
      <c r="D94" s="39" t="e">
        <f t="shared" si="8"/>
        <v>#VALUE!</v>
      </c>
      <c r="E94" s="39" t="e">
        <f>IF(A94&gt;$A$4*12,"",ROUND(+'Local Minister Worksheet'!$E$20/12,0))</f>
        <v>#VALUE!</v>
      </c>
      <c r="F94" s="39" t="e">
        <f t="shared" si="9"/>
        <v>#VALUE!</v>
      </c>
      <c r="G94" s="39" t="e">
        <f t="shared" si="10"/>
        <v>#VALUE!</v>
      </c>
      <c r="H94" s="39" t="e">
        <f t="shared" si="11"/>
        <v>#VALUE!</v>
      </c>
    </row>
    <row r="95" spans="1:8" x14ac:dyDescent="0.25">
      <c r="A95" s="54" t="e">
        <f t="shared" si="6"/>
        <v>#VALUE!</v>
      </c>
      <c r="B95" s="54" t="e">
        <f>IF(A95&gt;$A$4*12,"",VLOOKUP(A95,Lists!$L$5:$N$605,2,FALSE))</f>
        <v>#VALUE!</v>
      </c>
      <c r="C95" s="53" t="e">
        <f t="shared" si="7"/>
        <v>#VALUE!</v>
      </c>
      <c r="D95" s="39" t="e">
        <f t="shared" si="8"/>
        <v>#VALUE!</v>
      </c>
      <c r="E95" s="39" t="e">
        <f>IF(A95&gt;$A$4*12,"",ROUND(+'Local Minister Worksheet'!$E$20/12,0))</f>
        <v>#VALUE!</v>
      </c>
      <c r="F95" s="39" t="e">
        <f t="shared" si="9"/>
        <v>#VALUE!</v>
      </c>
      <c r="G95" s="39" t="e">
        <f t="shared" si="10"/>
        <v>#VALUE!</v>
      </c>
      <c r="H95" s="39" t="e">
        <f t="shared" si="11"/>
        <v>#VALUE!</v>
      </c>
    </row>
    <row r="96" spans="1:8" x14ac:dyDescent="0.25">
      <c r="A96" s="54" t="e">
        <f t="shared" si="6"/>
        <v>#VALUE!</v>
      </c>
      <c r="B96" s="54" t="e">
        <f>IF(A96&gt;$A$4*12,"",VLOOKUP(A96,Lists!$L$5:$N$605,2,FALSE))</f>
        <v>#VALUE!</v>
      </c>
      <c r="C96" s="53" t="e">
        <f t="shared" si="7"/>
        <v>#VALUE!</v>
      </c>
      <c r="D96" s="39" t="e">
        <f t="shared" si="8"/>
        <v>#VALUE!</v>
      </c>
      <c r="E96" s="39" t="e">
        <f>IF(A96&gt;$A$4*12,"",ROUND(+'Local Minister Worksheet'!$E$20/12,0))</f>
        <v>#VALUE!</v>
      </c>
      <c r="F96" s="39" t="e">
        <f t="shared" si="9"/>
        <v>#VALUE!</v>
      </c>
      <c r="G96" s="39" t="e">
        <f t="shared" si="10"/>
        <v>#VALUE!</v>
      </c>
      <c r="H96" s="39" t="e">
        <f t="shared" si="11"/>
        <v>#VALUE!</v>
      </c>
    </row>
    <row r="97" spans="1:8" x14ac:dyDescent="0.25">
      <c r="A97" s="54" t="e">
        <f t="shared" si="6"/>
        <v>#VALUE!</v>
      </c>
      <c r="B97" s="54" t="e">
        <f>IF(A97&gt;$A$4*12,"",VLOOKUP(A97,Lists!$L$5:$N$605,2,FALSE))</f>
        <v>#VALUE!</v>
      </c>
      <c r="C97" s="53" t="e">
        <f t="shared" si="7"/>
        <v>#VALUE!</v>
      </c>
      <c r="D97" s="39" t="e">
        <f t="shared" si="8"/>
        <v>#VALUE!</v>
      </c>
      <c r="E97" s="39" t="e">
        <f>IF(A97&gt;$A$4*12,"",ROUND(+'Local Minister Worksheet'!$E$20/12,0))</f>
        <v>#VALUE!</v>
      </c>
      <c r="F97" s="39" t="e">
        <f t="shared" si="9"/>
        <v>#VALUE!</v>
      </c>
      <c r="G97" s="39" t="e">
        <f t="shared" si="10"/>
        <v>#VALUE!</v>
      </c>
      <c r="H97" s="39" t="e">
        <f t="shared" si="11"/>
        <v>#VALUE!</v>
      </c>
    </row>
    <row r="98" spans="1:8" x14ac:dyDescent="0.25">
      <c r="A98" s="54" t="e">
        <f t="shared" si="6"/>
        <v>#VALUE!</v>
      </c>
      <c r="B98" s="54" t="e">
        <f>IF(A98&gt;$A$4*12,"",VLOOKUP(A98,Lists!$L$5:$N$605,2,FALSE))</f>
        <v>#VALUE!</v>
      </c>
      <c r="C98" s="53" t="e">
        <f t="shared" si="7"/>
        <v>#VALUE!</v>
      </c>
      <c r="D98" s="39" t="e">
        <f t="shared" si="8"/>
        <v>#VALUE!</v>
      </c>
      <c r="E98" s="39" t="e">
        <f>IF(A98&gt;$A$4*12,"",ROUND(+'Local Minister Worksheet'!$E$20/12,0))</f>
        <v>#VALUE!</v>
      </c>
      <c r="F98" s="39" t="e">
        <f t="shared" si="9"/>
        <v>#VALUE!</v>
      </c>
      <c r="G98" s="39" t="e">
        <f t="shared" si="10"/>
        <v>#VALUE!</v>
      </c>
      <c r="H98" s="39" t="e">
        <f t="shared" si="11"/>
        <v>#VALUE!</v>
      </c>
    </row>
    <row r="99" spans="1:8" x14ac:dyDescent="0.25">
      <c r="A99" s="54" t="e">
        <f t="shared" si="6"/>
        <v>#VALUE!</v>
      </c>
      <c r="B99" s="54" t="e">
        <f>IF(A99&gt;$A$4*12,"",VLOOKUP(A99,Lists!$L$5:$N$605,2,FALSE))</f>
        <v>#VALUE!</v>
      </c>
      <c r="C99" s="53" t="e">
        <f t="shared" si="7"/>
        <v>#VALUE!</v>
      </c>
      <c r="D99" s="39" t="e">
        <f t="shared" si="8"/>
        <v>#VALUE!</v>
      </c>
      <c r="E99" s="39" t="e">
        <f>IF(A99&gt;$A$4*12,"",ROUND(+'Local Minister Worksheet'!$E$20/12,0))</f>
        <v>#VALUE!</v>
      </c>
      <c r="F99" s="39" t="e">
        <f t="shared" si="9"/>
        <v>#VALUE!</v>
      </c>
      <c r="G99" s="39" t="e">
        <f t="shared" si="10"/>
        <v>#VALUE!</v>
      </c>
      <c r="H99" s="39" t="e">
        <f t="shared" si="11"/>
        <v>#VALUE!</v>
      </c>
    </row>
    <row r="100" spans="1:8" x14ac:dyDescent="0.25">
      <c r="A100" s="54" t="e">
        <f t="shared" si="6"/>
        <v>#VALUE!</v>
      </c>
      <c r="B100" s="54" t="e">
        <f>IF(A100&gt;$A$4*12,"",VLOOKUP(A100,Lists!$L$5:$N$605,2,FALSE))</f>
        <v>#VALUE!</v>
      </c>
      <c r="C100" s="53" t="e">
        <f t="shared" si="7"/>
        <v>#VALUE!</v>
      </c>
      <c r="D100" s="39" t="e">
        <f t="shared" si="8"/>
        <v>#VALUE!</v>
      </c>
      <c r="E100" s="39" t="e">
        <f>IF(A100&gt;$A$4*12,"",ROUND(+'Local Minister Worksheet'!$E$20/12,0))</f>
        <v>#VALUE!</v>
      </c>
      <c r="F100" s="39" t="e">
        <f t="shared" si="9"/>
        <v>#VALUE!</v>
      </c>
      <c r="G100" s="39" t="e">
        <f t="shared" si="10"/>
        <v>#VALUE!</v>
      </c>
      <c r="H100" s="39" t="e">
        <f t="shared" si="11"/>
        <v>#VALUE!</v>
      </c>
    </row>
    <row r="101" spans="1:8" x14ac:dyDescent="0.25">
      <c r="A101" s="54" t="e">
        <f t="shared" si="6"/>
        <v>#VALUE!</v>
      </c>
      <c r="B101" s="54" t="e">
        <f>IF(A101&gt;$A$4*12,"",VLOOKUP(A101,Lists!$L$5:$N$605,2,FALSE))</f>
        <v>#VALUE!</v>
      </c>
      <c r="C101" s="53" t="e">
        <f t="shared" si="7"/>
        <v>#VALUE!</v>
      </c>
      <c r="D101" s="39" t="e">
        <f t="shared" si="8"/>
        <v>#VALUE!</v>
      </c>
      <c r="E101" s="39" t="e">
        <f>IF(A101&gt;$A$4*12,"",ROUND(+'Local Minister Worksheet'!$E$20/12,0))</f>
        <v>#VALUE!</v>
      </c>
      <c r="F101" s="39" t="e">
        <f t="shared" si="9"/>
        <v>#VALUE!</v>
      </c>
      <c r="G101" s="39" t="e">
        <f t="shared" si="10"/>
        <v>#VALUE!</v>
      </c>
      <c r="H101" s="39" t="e">
        <f t="shared" si="11"/>
        <v>#VALUE!</v>
      </c>
    </row>
    <row r="102" spans="1:8" x14ac:dyDescent="0.25">
      <c r="A102" s="54" t="e">
        <f t="shared" si="6"/>
        <v>#VALUE!</v>
      </c>
      <c r="B102" s="54" t="e">
        <f>IF(A102&gt;$A$4*12,"",VLOOKUP(A102,Lists!$L$5:$N$605,2,FALSE))</f>
        <v>#VALUE!</v>
      </c>
      <c r="C102" s="53" t="e">
        <f t="shared" si="7"/>
        <v>#VALUE!</v>
      </c>
      <c r="D102" s="39" t="e">
        <f t="shared" si="8"/>
        <v>#VALUE!</v>
      </c>
      <c r="E102" s="39" t="e">
        <f>IF(A102&gt;$A$4*12,"",ROUND(+'Local Minister Worksheet'!$E$20/12,0))</f>
        <v>#VALUE!</v>
      </c>
      <c r="F102" s="39" t="e">
        <f t="shared" si="9"/>
        <v>#VALUE!</v>
      </c>
      <c r="G102" s="39" t="e">
        <f t="shared" si="10"/>
        <v>#VALUE!</v>
      </c>
      <c r="H102" s="39" t="e">
        <f t="shared" si="11"/>
        <v>#VALUE!</v>
      </c>
    </row>
    <row r="103" spans="1:8" x14ac:dyDescent="0.25">
      <c r="A103" s="54" t="e">
        <f t="shared" si="6"/>
        <v>#VALUE!</v>
      </c>
      <c r="B103" s="54" t="e">
        <f>IF(A103&gt;$A$4*12,"",VLOOKUP(A103,Lists!$L$5:$N$605,2,FALSE))</f>
        <v>#VALUE!</v>
      </c>
      <c r="C103" s="53" t="e">
        <f t="shared" si="7"/>
        <v>#VALUE!</v>
      </c>
      <c r="D103" s="39" t="e">
        <f t="shared" si="8"/>
        <v>#VALUE!</v>
      </c>
      <c r="E103" s="39" t="e">
        <f>IF(A103&gt;$A$4*12,"",ROUND(+'Local Minister Worksheet'!$E$20/12,0))</f>
        <v>#VALUE!</v>
      </c>
      <c r="F103" s="39" t="e">
        <f t="shared" si="9"/>
        <v>#VALUE!</v>
      </c>
      <c r="G103" s="39" t="e">
        <f t="shared" si="10"/>
        <v>#VALUE!</v>
      </c>
      <c r="H103" s="39" t="e">
        <f t="shared" si="11"/>
        <v>#VALUE!</v>
      </c>
    </row>
    <row r="104" spans="1:8" x14ac:dyDescent="0.25">
      <c r="A104" s="54" t="e">
        <f t="shared" si="6"/>
        <v>#VALUE!</v>
      </c>
      <c r="B104" s="54" t="e">
        <f>IF(A104&gt;$A$4*12,"",VLOOKUP(A104,Lists!$L$5:$N$605,2,FALSE))</f>
        <v>#VALUE!</v>
      </c>
      <c r="C104" s="53" t="e">
        <f t="shared" si="7"/>
        <v>#VALUE!</v>
      </c>
      <c r="D104" s="39" t="e">
        <f t="shared" si="8"/>
        <v>#VALUE!</v>
      </c>
      <c r="E104" s="39" t="e">
        <f>IF(A104&gt;$A$4*12,"",ROUND(+'Local Minister Worksheet'!$E$20/12,0))</f>
        <v>#VALUE!</v>
      </c>
      <c r="F104" s="39" t="e">
        <f t="shared" si="9"/>
        <v>#VALUE!</v>
      </c>
      <c r="G104" s="39" t="e">
        <f t="shared" si="10"/>
        <v>#VALUE!</v>
      </c>
      <c r="H104" s="39" t="e">
        <f t="shared" si="11"/>
        <v>#VALUE!</v>
      </c>
    </row>
    <row r="105" spans="1:8" x14ac:dyDescent="0.25">
      <c r="A105" s="54" t="e">
        <f t="shared" si="6"/>
        <v>#VALUE!</v>
      </c>
      <c r="B105" s="54" t="e">
        <f>IF(A105&gt;$A$4*12,"",VLOOKUP(A105,Lists!$L$5:$N$605,2,FALSE))</f>
        <v>#VALUE!</v>
      </c>
      <c r="C105" s="53" t="e">
        <f t="shared" si="7"/>
        <v>#VALUE!</v>
      </c>
      <c r="D105" s="39" t="e">
        <f t="shared" si="8"/>
        <v>#VALUE!</v>
      </c>
      <c r="E105" s="39" t="e">
        <f>IF(A105&gt;$A$4*12,"",ROUND(+'Local Minister Worksheet'!$E$20/12,0))</f>
        <v>#VALUE!</v>
      </c>
      <c r="F105" s="39" t="e">
        <f t="shared" si="9"/>
        <v>#VALUE!</v>
      </c>
      <c r="G105" s="39" t="e">
        <f t="shared" si="10"/>
        <v>#VALUE!</v>
      </c>
      <c r="H105" s="39" t="e">
        <f t="shared" si="11"/>
        <v>#VALUE!</v>
      </c>
    </row>
    <row r="106" spans="1:8" x14ac:dyDescent="0.25">
      <c r="A106" s="54" t="e">
        <f t="shared" si="6"/>
        <v>#VALUE!</v>
      </c>
      <c r="B106" s="54" t="e">
        <f>IF(A106&gt;$A$4*12,"",VLOOKUP(A106,Lists!$L$5:$N$605,2,FALSE))</f>
        <v>#VALUE!</v>
      </c>
      <c r="C106" s="53" t="e">
        <f t="shared" si="7"/>
        <v>#VALUE!</v>
      </c>
      <c r="D106" s="39" t="e">
        <f t="shared" si="8"/>
        <v>#VALUE!</v>
      </c>
      <c r="E106" s="39" t="e">
        <f>IF(A106&gt;$A$4*12,"",ROUND(+'Local Minister Worksheet'!$E$20/12,0))</f>
        <v>#VALUE!</v>
      </c>
      <c r="F106" s="39" t="e">
        <f t="shared" si="9"/>
        <v>#VALUE!</v>
      </c>
      <c r="G106" s="39" t="e">
        <f t="shared" si="10"/>
        <v>#VALUE!</v>
      </c>
      <c r="H106" s="39" t="e">
        <f t="shared" si="11"/>
        <v>#VALUE!</v>
      </c>
    </row>
    <row r="107" spans="1:8" x14ac:dyDescent="0.25">
      <c r="A107" s="54" t="e">
        <f t="shared" si="6"/>
        <v>#VALUE!</v>
      </c>
      <c r="B107" s="54" t="e">
        <f>IF(A107&gt;$A$4*12,"",VLOOKUP(A107,Lists!$L$5:$N$605,2,FALSE))</f>
        <v>#VALUE!</v>
      </c>
      <c r="C107" s="53" t="e">
        <f t="shared" si="7"/>
        <v>#VALUE!</v>
      </c>
      <c r="D107" s="39" t="e">
        <f t="shared" si="8"/>
        <v>#VALUE!</v>
      </c>
      <c r="E107" s="39" t="e">
        <f>IF(A107&gt;$A$4*12,"",ROUND(+'Local Minister Worksheet'!$E$20/12,0))</f>
        <v>#VALUE!</v>
      </c>
      <c r="F107" s="39" t="e">
        <f t="shared" si="9"/>
        <v>#VALUE!</v>
      </c>
      <c r="G107" s="39" t="e">
        <f t="shared" si="10"/>
        <v>#VALUE!</v>
      </c>
      <c r="H107" s="39" t="e">
        <f t="shared" si="11"/>
        <v>#VALUE!</v>
      </c>
    </row>
    <row r="108" spans="1:8" x14ac:dyDescent="0.25">
      <c r="A108" s="54" t="e">
        <f t="shared" si="6"/>
        <v>#VALUE!</v>
      </c>
      <c r="B108" s="54" t="e">
        <f>IF(A108&gt;$A$4*12,"",VLOOKUP(A108,Lists!$L$5:$N$605,2,FALSE))</f>
        <v>#VALUE!</v>
      </c>
      <c r="C108" s="53" t="e">
        <f t="shared" si="7"/>
        <v>#VALUE!</v>
      </c>
      <c r="D108" s="39" t="e">
        <f t="shared" si="8"/>
        <v>#VALUE!</v>
      </c>
      <c r="E108" s="39" t="e">
        <f>IF(A108&gt;$A$4*12,"",ROUND(+'Local Minister Worksheet'!$E$20/12,0))</f>
        <v>#VALUE!</v>
      </c>
      <c r="F108" s="39" t="e">
        <f t="shared" si="9"/>
        <v>#VALUE!</v>
      </c>
      <c r="G108" s="39" t="e">
        <f t="shared" si="10"/>
        <v>#VALUE!</v>
      </c>
      <c r="H108" s="39" t="e">
        <f t="shared" si="11"/>
        <v>#VALUE!</v>
      </c>
    </row>
    <row r="109" spans="1:8" x14ac:dyDescent="0.25">
      <c r="A109" s="54" t="e">
        <f t="shared" si="6"/>
        <v>#VALUE!</v>
      </c>
      <c r="B109" s="54" t="e">
        <f>IF(A109&gt;$A$4*12,"",VLOOKUP(A109,Lists!$L$5:$N$605,2,FALSE))</f>
        <v>#VALUE!</v>
      </c>
      <c r="C109" s="53" t="e">
        <f t="shared" si="7"/>
        <v>#VALUE!</v>
      </c>
      <c r="D109" s="39" t="e">
        <f t="shared" si="8"/>
        <v>#VALUE!</v>
      </c>
      <c r="E109" s="39" t="e">
        <f>IF(A109&gt;$A$4*12,"",ROUND(+'Local Minister Worksheet'!$E$20/12,0))</f>
        <v>#VALUE!</v>
      </c>
      <c r="F109" s="39" t="e">
        <f t="shared" si="9"/>
        <v>#VALUE!</v>
      </c>
      <c r="G109" s="39" t="e">
        <f t="shared" si="10"/>
        <v>#VALUE!</v>
      </c>
      <c r="H109" s="39" t="e">
        <f t="shared" si="11"/>
        <v>#VALUE!</v>
      </c>
    </row>
    <row r="110" spans="1:8" x14ac:dyDescent="0.25">
      <c r="A110" s="54" t="e">
        <f t="shared" si="6"/>
        <v>#VALUE!</v>
      </c>
      <c r="B110" s="54" t="e">
        <f>IF(A110&gt;$A$4*12,"",VLOOKUP(A110,Lists!$L$5:$N$605,2,FALSE))</f>
        <v>#VALUE!</v>
      </c>
      <c r="C110" s="53" t="e">
        <f t="shared" si="7"/>
        <v>#VALUE!</v>
      </c>
      <c r="D110" s="39" t="e">
        <f t="shared" si="8"/>
        <v>#VALUE!</v>
      </c>
      <c r="E110" s="39" t="e">
        <f>IF(A110&gt;$A$4*12,"",ROUND(+'Local Minister Worksheet'!$E$20/12,0))</f>
        <v>#VALUE!</v>
      </c>
      <c r="F110" s="39" t="e">
        <f t="shared" si="9"/>
        <v>#VALUE!</v>
      </c>
      <c r="G110" s="39" t="e">
        <f t="shared" si="10"/>
        <v>#VALUE!</v>
      </c>
      <c r="H110" s="39" t="e">
        <f t="shared" si="11"/>
        <v>#VALUE!</v>
      </c>
    </row>
    <row r="111" spans="1:8" x14ac:dyDescent="0.25">
      <c r="A111" s="54" t="e">
        <f t="shared" si="6"/>
        <v>#VALUE!</v>
      </c>
      <c r="B111" s="54" t="e">
        <f>IF(A111&gt;$A$4*12,"",VLOOKUP(A111,Lists!$L$5:$N$605,2,FALSE))</f>
        <v>#VALUE!</v>
      </c>
      <c r="C111" s="53" t="e">
        <f t="shared" si="7"/>
        <v>#VALUE!</v>
      </c>
      <c r="D111" s="39" t="e">
        <f t="shared" si="8"/>
        <v>#VALUE!</v>
      </c>
      <c r="E111" s="39" t="e">
        <f>IF(A111&gt;$A$4*12,"",ROUND(+'Local Minister Worksheet'!$E$20/12,0))</f>
        <v>#VALUE!</v>
      </c>
      <c r="F111" s="39" t="e">
        <f t="shared" si="9"/>
        <v>#VALUE!</v>
      </c>
      <c r="G111" s="39" t="e">
        <f t="shared" si="10"/>
        <v>#VALUE!</v>
      </c>
      <c r="H111" s="39" t="e">
        <f t="shared" si="11"/>
        <v>#VALUE!</v>
      </c>
    </row>
    <row r="112" spans="1:8" x14ac:dyDescent="0.25">
      <c r="A112" s="54" t="e">
        <f t="shared" si="6"/>
        <v>#VALUE!</v>
      </c>
      <c r="B112" s="54" t="e">
        <f>IF(A112&gt;$A$4*12,"",VLOOKUP(A112,Lists!$L$5:$N$605,2,FALSE))</f>
        <v>#VALUE!</v>
      </c>
      <c r="C112" s="53" t="e">
        <f t="shared" si="7"/>
        <v>#VALUE!</v>
      </c>
      <c r="D112" s="39" t="e">
        <f t="shared" si="8"/>
        <v>#VALUE!</v>
      </c>
      <c r="E112" s="39" t="e">
        <f>IF(A112&gt;$A$4*12,"",ROUND(+'Local Minister Worksheet'!$E$20/12,0))</f>
        <v>#VALUE!</v>
      </c>
      <c r="F112" s="39" t="e">
        <f t="shared" si="9"/>
        <v>#VALUE!</v>
      </c>
      <c r="G112" s="39" t="e">
        <f t="shared" si="10"/>
        <v>#VALUE!</v>
      </c>
      <c r="H112" s="39" t="e">
        <f t="shared" si="11"/>
        <v>#VALUE!</v>
      </c>
    </row>
    <row r="113" spans="1:8" x14ac:dyDescent="0.25">
      <c r="A113" s="54" t="e">
        <f t="shared" si="6"/>
        <v>#VALUE!</v>
      </c>
      <c r="B113" s="54" t="e">
        <f>IF(A113&gt;$A$4*12,"",VLOOKUP(A113,Lists!$L$5:$N$605,2,FALSE))</f>
        <v>#VALUE!</v>
      </c>
      <c r="C113" s="53" t="e">
        <f t="shared" si="7"/>
        <v>#VALUE!</v>
      </c>
      <c r="D113" s="39" t="e">
        <f t="shared" si="8"/>
        <v>#VALUE!</v>
      </c>
      <c r="E113" s="39" t="e">
        <f>IF(A113&gt;$A$4*12,"",ROUND(+'Local Minister Worksheet'!$E$20/12,0))</f>
        <v>#VALUE!</v>
      </c>
      <c r="F113" s="39" t="e">
        <f t="shared" si="9"/>
        <v>#VALUE!</v>
      </c>
      <c r="G113" s="39" t="e">
        <f t="shared" si="10"/>
        <v>#VALUE!</v>
      </c>
      <c r="H113" s="39" t="e">
        <f t="shared" si="11"/>
        <v>#VALUE!</v>
      </c>
    </row>
    <row r="114" spans="1:8" x14ac:dyDescent="0.25">
      <c r="A114" s="54" t="e">
        <f t="shared" si="6"/>
        <v>#VALUE!</v>
      </c>
      <c r="B114" s="54" t="e">
        <f>IF(A114&gt;$A$4*12,"",VLOOKUP(A114,Lists!$L$5:$N$605,2,FALSE))</f>
        <v>#VALUE!</v>
      </c>
      <c r="C114" s="53" t="e">
        <f t="shared" si="7"/>
        <v>#VALUE!</v>
      </c>
      <c r="D114" s="39" t="e">
        <f t="shared" si="8"/>
        <v>#VALUE!</v>
      </c>
      <c r="E114" s="39" t="e">
        <f>IF(A114&gt;$A$4*12,"",ROUND(+'Local Minister Worksheet'!$E$20/12,0))</f>
        <v>#VALUE!</v>
      </c>
      <c r="F114" s="39" t="e">
        <f t="shared" si="9"/>
        <v>#VALUE!</v>
      </c>
      <c r="G114" s="39" t="e">
        <f t="shared" si="10"/>
        <v>#VALUE!</v>
      </c>
      <c r="H114" s="39" t="e">
        <f t="shared" si="11"/>
        <v>#VALUE!</v>
      </c>
    </row>
    <row r="115" spans="1:8" x14ac:dyDescent="0.25">
      <c r="A115" s="54" t="e">
        <f t="shared" si="6"/>
        <v>#VALUE!</v>
      </c>
      <c r="B115" s="54" t="e">
        <f>IF(A115&gt;$A$4*12,"",VLOOKUP(A115,Lists!$L$5:$N$605,2,FALSE))</f>
        <v>#VALUE!</v>
      </c>
      <c r="C115" s="53" t="e">
        <f t="shared" si="7"/>
        <v>#VALUE!</v>
      </c>
      <c r="D115" s="39" t="e">
        <f t="shared" si="8"/>
        <v>#VALUE!</v>
      </c>
      <c r="E115" s="39" t="e">
        <f>IF(A115&gt;$A$4*12,"",ROUND(+'Local Minister Worksheet'!$E$20/12,0))</f>
        <v>#VALUE!</v>
      </c>
      <c r="F115" s="39" t="e">
        <f t="shared" si="9"/>
        <v>#VALUE!</v>
      </c>
      <c r="G115" s="39" t="e">
        <f t="shared" si="10"/>
        <v>#VALUE!</v>
      </c>
      <c r="H115" s="39" t="e">
        <f t="shared" si="11"/>
        <v>#VALUE!</v>
      </c>
    </row>
    <row r="116" spans="1:8" x14ac:dyDescent="0.25">
      <c r="A116" s="54" t="e">
        <f t="shared" si="6"/>
        <v>#VALUE!</v>
      </c>
      <c r="B116" s="54" t="e">
        <f>IF(A116&gt;$A$4*12,"",VLOOKUP(A116,Lists!$L$5:$N$605,2,FALSE))</f>
        <v>#VALUE!</v>
      </c>
      <c r="C116" s="53" t="e">
        <f t="shared" si="7"/>
        <v>#VALUE!</v>
      </c>
      <c r="D116" s="39" t="e">
        <f t="shared" si="8"/>
        <v>#VALUE!</v>
      </c>
      <c r="E116" s="39" t="e">
        <f>IF(A116&gt;$A$4*12,"",ROUND(+'Local Minister Worksheet'!$E$20/12,0))</f>
        <v>#VALUE!</v>
      </c>
      <c r="F116" s="39" t="e">
        <f t="shared" si="9"/>
        <v>#VALUE!</v>
      </c>
      <c r="G116" s="39" t="e">
        <f t="shared" si="10"/>
        <v>#VALUE!</v>
      </c>
      <c r="H116" s="39" t="e">
        <f t="shared" si="11"/>
        <v>#VALUE!</v>
      </c>
    </row>
    <row r="117" spans="1:8" x14ac:dyDescent="0.25">
      <c r="A117" s="54" t="e">
        <f t="shared" si="6"/>
        <v>#VALUE!</v>
      </c>
      <c r="B117" s="54" t="e">
        <f>IF(A117&gt;$A$4*12,"",VLOOKUP(A117,Lists!$L$5:$N$605,2,FALSE))</f>
        <v>#VALUE!</v>
      </c>
      <c r="C117" s="53" t="e">
        <f t="shared" si="7"/>
        <v>#VALUE!</v>
      </c>
      <c r="D117" s="39" t="e">
        <f t="shared" si="8"/>
        <v>#VALUE!</v>
      </c>
      <c r="E117" s="39" t="e">
        <f>IF(A117&gt;$A$4*12,"",ROUND(+'Local Minister Worksheet'!$E$20/12,0))</f>
        <v>#VALUE!</v>
      </c>
      <c r="F117" s="39" t="e">
        <f t="shared" si="9"/>
        <v>#VALUE!</v>
      </c>
      <c r="G117" s="39" t="e">
        <f t="shared" si="10"/>
        <v>#VALUE!</v>
      </c>
      <c r="H117" s="39" t="e">
        <f t="shared" si="11"/>
        <v>#VALUE!</v>
      </c>
    </row>
    <row r="118" spans="1:8" x14ac:dyDescent="0.25">
      <c r="A118" s="54" t="e">
        <f t="shared" si="6"/>
        <v>#VALUE!</v>
      </c>
      <c r="B118" s="54" t="e">
        <f>IF(A118&gt;$A$4*12,"",VLOOKUP(A118,Lists!$L$5:$N$605,2,FALSE))</f>
        <v>#VALUE!</v>
      </c>
      <c r="C118" s="53" t="e">
        <f t="shared" si="7"/>
        <v>#VALUE!</v>
      </c>
      <c r="D118" s="39" t="e">
        <f t="shared" si="8"/>
        <v>#VALUE!</v>
      </c>
      <c r="E118" s="39" t="e">
        <f>IF(A118&gt;$A$4*12,"",ROUND(+'Local Minister Worksheet'!$E$20/12,0))</f>
        <v>#VALUE!</v>
      </c>
      <c r="F118" s="39" t="e">
        <f t="shared" si="9"/>
        <v>#VALUE!</v>
      </c>
      <c r="G118" s="39" t="e">
        <f t="shared" si="10"/>
        <v>#VALUE!</v>
      </c>
      <c r="H118" s="39" t="e">
        <f t="shared" si="11"/>
        <v>#VALUE!</v>
      </c>
    </row>
    <row r="119" spans="1:8" x14ac:dyDescent="0.25">
      <c r="A119" s="54" t="e">
        <f t="shared" si="6"/>
        <v>#VALUE!</v>
      </c>
      <c r="B119" s="54" t="e">
        <f>IF(A119&gt;$A$4*12,"",VLOOKUP(A119,Lists!$L$5:$N$605,2,FALSE))</f>
        <v>#VALUE!</v>
      </c>
      <c r="C119" s="53" t="e">
        <f t="shared" si="7"/>
        <v>#VALUE!</v>
      </c>
      <c r="D119" s="39" t="e">
        <f t="shared" si="8"/>
        <v>#VALUE!</v>
      </c>
      <c r="E119" s="39" t="e">
        <f>IF(A119&gt;$A$4*12,"",ROUND(+'Local Minister Worksheet'!$E$20/12,0))</f>
        <v>#VALUE!</v>
      </c>
      <c r="F119" s="39" t="e">
        <f t="shared" si="9"/>
        <v>#VALUE!</v>
      </c>
      <c r="G119" s="39" t="e">
        <f t="shared" si="10"/>
        <v>#VALUE!</v>
      </c>
      <c r="H119" s="39" t="e">
        <f t="shared" si="11"/>
        <v>#VALUE!</v>
      </c>
    </row>
    <row r="120" spans="1:8" x14ac:dyDescent="0.25">
      <c r="A120" s="54" t="e">
        <f t="shared" si="6"/>
        <v>#VALUE!</v>
      </c>
      <c r="B120" s="54" t="e">
        <f>IF(A120&gt;$A$4*12,"",VLOOKUP(A120,Lists!$L$5:$N$605,2,FALSE))</f>
        <v>#VALUE!</v>
      </c>
      <c r="C120" s="53" t="e">
        <f t="shared" si="7"/>
        <v>#VALUE!</v>
      </c>
      <c r="D120" s="39" t="e">
        <f t="shared" si="8"/>
        <v>#VALUE!</v>
      </c>
      <c r="E120" s="39" t="e">
        <f>IF(A120&gt;$A$4*12,"",ROUND(+'Local Minister Worksheet'!$E$20/12,0))</f>
        <v>#VALUE!</v>
      </c>
      <c r="F120" s="39" t="e">
        <f t="shared" si="9"/>
        <v>#VALUE!</v>
      </c>
      <c r="G120" s="39" t="e">
        <f t="shared" si="10"/>
        <v>#VALUE!</v>
      </c>
      <c r="H120" s="39" t="e">
        <f t="shared" si="11"/>
        <v>#VALUE!</v>
      </c>
    </row>
    <row r="121" spans="1:8" x14ac:dyDescent="0.25">
      <c r="A121" s="54" t="e">
        <f t="shared" si="6"/>
        <v>#VALUE!</v>
      </c>
      <c r="B121" s="54" t="e">
        <f>IF(A121&gt;$A$4*12,"",VLOOKUP(A121,Lists!$L$5:$N$605,2,FALSE))</f>
        <v>#VALUE!</v>
      </c>
      <c r="C121" s="53" t="e">
        <f t="shared" si="7"/>
        <v>#VALUE!</v>
      </c>
      <c r="D121" s="39" t="e">
        <f t="shared" si="8"/>
        <v>#VALUE!</v>
      </c>
      <c r="E121" s="39" t="e">
        <f>IF(A121&gt;$A$4*12,"",ROUND(+'Local Minister Worksheet'!$E$20/12,0))</f>
        <v>#VALUE!</v>
      </c>
      <c r="F121" s="39" t="e">
        <f t="shared" si="9"/>
        <v>#VALUE!</v>
      </c>
      <c r="G121" s="39" t="e">
        <f t="shared" si="10"/>
        <v>#VALUE!</v>
      </c>
      <c r="H121" s="39" t="e">
        <f t="shared" si="11"/>
        <v>#VALUE!</v>
      </c>
    </row>
    <row r="122" spans="1:8" x14ac:dyDescent="0.25">
      <c r="A122" s="54" t="e">
        <f t="shared" si="6"/>
        <v>#VALUE!</v>
      </c>
      <c r="B122" s="54" t="e">
        <f>IF(A122&gt;$A$4*12,"",VLOOKUP(A122,Lists!$L$5:$N$605,2,FALSE))</f>
        <v>#VALUE!</v>
      </c>
      <c r="C122" s="53" t="e">
        <f t="shared" si="7"/>
        <v>#VALUE!</v>
      </c>
      <c r="D122" s="39" t="e">
        <f t="shared" si="8"/>
        <v>#VALUE!</v>
      </c>
      <c r="E122" s="39" t="e">
        <f>IF(A122&gt;$A$4*12,"",ROUND(+'Local Minister Worksheet'!$E$20/12,0))</f>
        <v>#VALUE!</v>
      </c>
      <c r="F122" s="39" t="e">
        <f t="shared" si="9"/>
        <v>#VALUE!</v>
      </c>
      <c r="G122" s="39" t="e">
        <f t="shared" si="10"/>
        <v>#VALUE!</v>
      </c>
      <c r="H122" s="39" t="e">
        <f t="shared" si="11"/>
        <v>#VALUE!</v>
      </c>
    </row>
    <row r="123" spans="1:8" x14ac:dyDescent="0.25">
      <c r="A123" s="54" t="e">
        <f t="shared" si="6"/>
        <v>#VALUE!</v>
      </c>
      <c r="B123" s="54" t="e">
        <f>IF(A123&gt;$A$4*12,"",VLOOKUP(A123,Lists!$L$5:$N$605,2,FALSE))</f>
        <v>#VALUE!</v>
      </c>
      <c r="C123" s="53" t="e">
        <f t="shared" si="7"/>
        <v>#VALUE!</v>
      </c>
      <c r="D123" s="39" t="e">
        <f t="shared" si="8"/>
        <v>#VALUE!</v>
      </c>
      <c r="E123" s="39" t="e">
        <f>IF(A123&gt;$A$4*12,"",ROUND(+'Local Minister Worksheet'!$E$20/12,0))</f>
        <v>#VALUE!</v>
      </c>
      <c r="F123" s="39" t="e">
        <f t="shared" si="9"/>
        <v>#VALUE!</v>
      </c>
      <c r="G123" s="39" t="e">
        <f t="shared" si="10"/>
        <v>#VALUE!</v>
      </c>
      <c r="H123" s="39" t="e">
        <f t="shared" si="11"/>
        <v>#VALUE!</v>
      </c>
    </row>
    <row r="124" spans="1:8" x14ac:dyDescent="0.25">
      <c r="A124" s="54" t="e">
        <f t="shared" si="6"/>
        <v>#VALUE!</v>
      </c>
      <c r="B124" s="54" t="e">
        <f>IF(A124&gt;$A$4*12,"",VLOOKUP(A124,Lists!$L$5:$N$605,2,FALSE))</f>
        <v>#VALUE!</v>
      </c>
      <c r="C124" s="53" t="e">
        <f t="shared" si="7"/>
        <v>#VALUE!</v>
      </c>
      <c r="D124" s="39" t="e">
        <f t="shared" si="8"/>
        <v>#VALUE!</v>
      </c>
      <c r="E124" s="39" t="e">
        <f>IF(A124&gt;$A$4*12,"",ROUND(+'Local Minister Worksheet'!$E$20/12,0))</f>
        <v>#VALUE!</v>
      </c>
      <c r="F124" s="39" t="e">
        <f t="shared" si="9"/>
        <v>#VALUE!</v>
      </c>
      <c r="G124" s="39" t="e">
        <f t="shared" si="10"/>
        <v>#VALUE!</v>
      </c>
      <c r="H124" s="39" t="e">
        <f t="shared" si="11"/>
        <v>#VALUE!</v>
      </c>
    </row>
    <row r="125" spans="1:8" x14ac:dyDescent="0.25">
      <c r="A125" s="54" t="e">
        <f t="shared" si="6"/>
        <v>#VALUE!</v>
      </c>
      <c r="B125" s="54" t="e">
        <f>IF(A125&gt;$A$4*12,"",VLOOKUP(A125,Lists!$L$5:$N$605,2,FALSE))</f>
        <v>#VALUE!</v>
      </c>
      <c r="C125" s="53" t="e">
        <f t="shared" si="7"/>
        <v>#VALUE!</v>
      </c>
      <c r="D125" s="39" t="e">
        <f t="shared" si="8"/>
        <v>#VALUE!</v>
      </c>
      <c r="E125" s="39" t="e">
        <f>IF(A125&gt;$A$4*12,"",ROUND(+'Local Minister Worksheet'!$E$20/12,0))</f>
        <v>#VALUE!</v>
      </c>
      <c r="F125" s="39" t="e">
        <f t="shared" si="9"/>
        <v>#VALUE!</v>
      </c>
      <c r="G125" s="39" t="e">
        <f t="shared" si="10"/>
        <v>#VALUE!</v>
      </c>
      <c r="H125" s="39" t="e">
        <f t="shared" si="11"/>
        <v>#VALUE!</v>
      </c>
    </row>
    <row r="126" spans="1:8" x14ac:dyDescent="0.25">
      <c r="A126" s="54" t="e">
        <f t="shared" si="6"/>
        <v>#VALUE!</v>
      </c>
      <c r="B126" s="54" t="e">
        <f>IF(A126&gt;$A$4*12,"",VLOOKUP(A126,Lists!$L$5:$N$605,2,FALSE))</f>
        <v>#VALUE!</v>
      </c>
      <c r="C126" s="53" t="e">
        <f t="shared" si="7"/>
        <v>#VALUE!</v>
      </c>
      <c r="D126" s="39" t="e">
        <f t="shared" si="8"/>
        <v>#VALUE!</v>
      </c>
      <c r="E126" s="39" t="e">
        <f>IF(A126&gt;$A$4*12,"",ROUND(+'Local Minister Worksheet'!$E$20/12,0))</f>
        <v>#VALUE!</v>
      </c>
      <c r="F126" s="39" t="e">
        <f t="shared" si="9"/>
        <v>#VALUE!</v>
      </c>
      <c r="G126" s="39" t="e">
        <f t="shared" si="10"/>
        <v>#VALUE!</v>
      </c>
      <c r="H126" s="39" t="e">
        <f t="shared" si="11"/>
        <v>#VALUE!</v>
      </c>
    </row>
    <row r="127" spans="1:8" x14ac:dyDescent="0.25">
      <c r="A127" s="54" t="e">
        <f t="shared" si="6"/>
        <v>#VALUE!</v>
      </c>
      <c r="B127" s="54" t="e">
        <f>IF(A127&gt;$A$4*12,"",VLOOKUP(A127,Lists!$L$5:$N$605,2,FALSE))</f>
        <v>#VALUE!</v>
      </c>
      <c r="C127" s="53" t="e">
        <f t="shared" si="7"/>
        <v>#VALUE!</v>
      </c>
      <c r="D127" s="39" t="e">
        <f t="shared" si="8"/>
        <v>#VALUE!</v>
      </c>
      <c r="E127" s="39" t="e">
        <f>IF(A127&gt;$A$4*12,"",ROUND(+'Local Minister Worksheet'!$E$20/12,0))</f>
        <v>#VALUE!</v>
      </c>
      <c r="F127" s="39" t="e">
        <f t="shared" si="9"/>
        <v>#VALUE!</v>
      </c>
      <c r="G127" s="39" t="e">
        <f t="shared" si="10"/>
        <v>#VALUE!</v>
      </c>
      <c r="H127" s="39" t="e">
        <f t="shared" si="11"/>
        <v>#VALUE!</v>
      </c>
    </row>
    <row r="128" spans="1:8" x14ac:dyDescent="0.25">
      <c r="A128" s="54" t="e">
        <f t="shared" si="6"/>
        <v>#VALUE!</v>
      </c>
      <c r="B128" s="54" t="e">
        <f>IF(A128&gt;$A$4*12,"",VLOOKUP(A128,Lists!$L$5:$N$605,2,FALSE))</f>
        <v>#VALUE!</v>
      </c>
      <c r="C128" s="53" t="e">
        <f t="shared" si="7"/>
        <v>#VALUE!</v>
      </c>
      <c r="D128" s="39" t="e">
        <f t="shared" si="8"/>
        <v>#VALUE!</v>
      </c>
      <c r="E128" s="39" t="e">
        <f>IF(A128&gt;$A$4*12,"",ROUND(+'Local Minister Worksheet'!$E$20/12,0))</f>
        <v>#VALUE!</v>
      </c>
      <c r="F128" s="39" t="e">
        <f t="shared" si="9"/>
        <v>#VALUE!</v>
      </c>
      <c r="G128" s="39" t="e">
        <f t="shared" si="10"/>
        <v>#VALUE!</v>
      </c>
      <c r="H128" s="39" t="e">
        <f t="shared" si="11"/>
        <v>#VALUE!</v>
      </c>
    </row>
    <row r="129" spans="1:8" x14ac:dyDescent="0.25">
      <c r="A129" s="54" t="e">
        <f t="shared" si="6"/>
        <v>#VALUE!</v>
      </c>
      <c r="B129" s="54" t="e">
        <f>IF(A129&gt;$A$4*12,"",VLOOKUP(A129,Lists!$L$5:$N$605,2,FALSE))</f>
        <v>#VALUE!</v>
      </c>
      <c r="C129" s="53" t="e">
        <f t="shared" si="7"/>
        <v>#VALUE!</v>
      </c>
      <c r="D129" s="39" t="e">
        <f t="shared" si="8"/>
        <v>#VALUE!</v>
      </c>
      <c r="E129" s="39" t="e">
        <f>IF(A129&gt;$A$4*12,"",ROUND(+'Local Minister Worksheet'!$E$20/12,0))</f>
        <v>#VALUE!</v>
      </c>
      <c r="F129" s="39" t="e">
        <f t="shared" si="9"/>
        <v>#VALUE!</v>
      </c>
      <c r="G129" s="39" t="e">
        <f t="shared" si="10"/>
        <v>#VALUE!</v>
      </c>
      <c r="H129" s="39" t="e">
        <f t="shared" si="11"/>
        <v>#VALUE!</v>
      </c>
    </row>
    <row r="130" spans="1:8" x14ac:dyDescent="0.25">
      <c r="A130" s="54" t="e">
        <f t="shared" si="6"/>
        <v>#VALUE!</v>
      </c>
      <c r="B130" s="54" t="e">
        <f>IF(A130&gt;$A$4*12,"",VLOOKUP(A130,Lists!$L$5:$N$605,2,FALSE))</f>
        <v>#VALUE!</v>
      </c>
      <c r="C130" s="53" t="e">
        <f t="shared" si="7"/>
        <v>#VALUE!</v>
      </c>
      <c r="D130" s="39" t="e">
        <f t="shared" si="8"/>
        <v>#VALUE!</v>
      </c>
      <c r="E130" s="39" t="e">
        <f>IF(A130&gt;$A$4*12,"",ROUND(+'Local Minister Worksheet'!$E$20/12,0))</f>
        <v>#VALUE!</v>
      </c>
      <c r="F130" s="39" t="e">
        <f t="shared" si="9"/>
        <v>#VALUE!</v>
      </c>
      <c r="G130" s="39" t="e">
        <f t="shared" si="10"/>
        <v>#VALUE!</v>
      </c>
      <c r="H130" s="39" t="e">
        <f t="shared" si="11"/>
        <v>#VALUE!</v>
      </c>
    </row>
    <row r="131" spans="1:8" x14ac:dyDescent="0.25">
      <c r="A131" s="54" t="e">
        <f t="shared" si="6"/>
        <v>#VALUE!</v>
      </c>
      <c r="B131" s="54" t="e">
        <f>IF(A131&gt;$A$4*12,"",VLOOKUP(A131,Lists!$L$5:$N$605,2,FALSE))</f>
        <v>#VALUE!</v>
      </c>
      <c r="C131" s="53" t="e">
        <f t="shared" si="7"/>
        <v>#VALUE!</v>
      </c>
      <c r="D131" s="39" t="e">
        <f t="shared" si="8"/>
        <v>#VALUE!</v>
      </c>
      <c r="E131" s="39" t="e">
        <f>IF(A131&gt;$A$4*12,"",ROUND(+'Local Minister Worksheet'!$E$20/12,0))</f>
        <v>#VALUE!</v>
      </c>
      <c r="F131" s="39" t="e">
        <f t="shared" si="9"/>
        <v>#VALUE!</v>
      </c>
      <c r="G131" s="39" t="e">
        <f t="shared" si="10"/>
        <v>#VALUE!</v>
      </c>
      <c r="H131" s="39" t="e">
        <f t="shared" si="11"/>
        <v>#VALUE!</v>
      </c>
    </row>
    <row r="132" spans="1:8" x14ac:dyDescent="0.25">
      <c r="A132" s="54" t="e">
        <f t="shared" si="6"/>
        <v>#VALUE!</v>
      </c>
      <c r="B132" s="54" t="e">
        <f>IF(A132&gt;$A$4*12,"",VLOOKUP(A132,Lists!$L$5:$N$605,2,FALSE))</f>
        <v>#VALUE!</v>
      </c>
      <c r="C132" s="53" t="e">
        <f t="shared" si="7"/>
        <v>#VALUE!</v>
      </c>
      <c r="D132" s="39" t="e">
        <f t="shared" si="8"/>
        <v>#VALUE!</v>
      </c>
      <c r="E132" s="39" t="e">
        <f>IF(A132&gt;$A$4*12,"",ROUND(+'Local Minister Worksheet'!$E$20/12,0))</f>
        <v>#VALUE!</v>
      </c>
      <c r="F132" s="39" t="e">
        <f t="shared" si="9"/>
        <v>#VALUE!</v>
      </c>
      <c r="G132" s="39" t="e">
        <f t="shared" si="10"/>
        <v>#VALUE!</v>
      </c>
      <c r="H132" s="39" t="e">
        <f t="shared" si="11"/>
        <v>#VALUE!</v>
      </c>
    </row>
    <row r="133" spans="1:8" x14ac:dyDescent="0.25">
      <c r="A133" s="54" t="e">
        <f t="shared" si="6"/>
        <v>#VALUE!</v>
      </c>
      <c r="B133" s="54" t="e">
        <f>IF(A133&gt;$A$4*12,"",VLOOKUP(A133,Lists!$L$5:$N$605,2,FALSE))</f>
        <v>#VALUE!</v>
      </c>
      <c r="C133" s="53" t="e">
        <f t="shared" si="7"/>
        <v>#VALUE!</v>
      </c>
      <c r="D133" s="39" t="e">
        <f t="shared" si="8"/>
        <v>#VALUE!</v>
      </c>
      <c r="E133" s="39" t="e">
        <f>IF(A133&gt;$A$4*12,"",ROUND(+'Local Minister Worksheet'!$E$20/12,0))</f>
        <v>#VALUE!</v>
      </c>
      <c r="F133" s="39" t="e">
        <f t="shared" si="9"/>
        <v>#VALUE!</v>
      </c>
      <c r="G133" s="39" t="e">
        <f t="shared" si="10"/>
        <v>#VALUE!</v>
      </c>
      <c r="H133" s="39" t="e">
        <f t="shared" si="11"/>
        <v>#VALUE!</v>
      </c>
    </row>
    <row r="134" spans="1:8" x14ac:dyDescent="0.25">
      <c r="A134" s="54" t="e">
        <f t="shared" si="6"/>
        <v>#VALUE!</v>
      </c>
      <c r="B134" s="54" t="e">
        <f>IF(A134&gt;$A$4*12,"",VLOOKUP(A134,Lists!$L$5:$N$605,2,FALSE))</f>
        <v>#VALUE!</v>
      </c>
      <c r="C134" s="53" t="e">
        <f t="shared" si="7"/>
        <v>#VALUE!</v>
      </c>
      <c r="D134" s="39" t="e">
        <f t="shared" si="8"/>
        <v>#VALUE!</v>
      </c>
      <c r="E134" s="39" t="e">
        <f>IF(A134&gt;$A$4*12,"",ROUND(+'Local Minister Worksheet'!$E$20/12,0))</f>
        <v>#VALUE!</v>
      </c>
      <c r="F134" s="39" t="e">
        <f t="shared" si="9"/>
        <v>#VALUE!</v>
      </c>
      <c r="G134" s="39" t="e">
        <f t="shared" si="10"/>
        <v>#VALUE!</v>
      </c>
      <c r="H134" s="39" t="e">
        <f t="shared" si="11"/>
        <v>#VALUE!</v>
      </c>
    </row>
    <row r="135" spans="1:8" x14ac:dyDescent="0.25">
      <c r="A135" s="54" t="e">
        <f t="shared" si="6"/>
        <v>#VALUE!</v>
      </c>
      <c r="B135" s="54" t="e">
        <f>IF(A135&gt;$A$4*12,"",VLOOKUP(A135,Lists!$L$5:$N$605,2,FALSE))</f>
        <v>#VALUE!</v>
      </c>
      <c r="C135" s="53" t="e">
        <f t="shared" si="7"/>
        <v>#VALUE!</v>
      </c>
      <c r="D135" s="39" t="e">
        <f t="shared" si="8"/>
        <v>#VALUE!</v>
      </c>
      <c r="E135" s="39" t="e">
        <f>IF(A135&gt;$A$4*12,"",ROUND(+'Local Minister Worksheet'!$E$20/12,0))</f>
        <v>#VALUE!</v>
      </c>
      <c r="F135" s="39" t="e">
        <f t="shared" si="9"/>
        <v>#VALUE!</v>
      </c>
      <c r="G135" s="39" t="e">
        <f t="shared" si="10"/>
        <v>#VALUE!</v>
      </c>
      <c r="H135" s="39" t="e">
        <f t="shared" si="11"/>
        <v>#VALUE!</v>
      </c>
    </row>
    <row r="136" spans="1:8" x14ac:dyDescent="0.25">
      <c r="A136" s="54" t="e">
        <f t="shared" ref="A136:A199" si="12">IF(A135&lt;($A$4*12),A135+1,"")</f>
        <v>#VALUE!</v>
      </c>
      <c r="B136" s="54" t="e">
        <f>IF(A136&gt;$A$4*12,"",VLOOKUP(A136,Lists!$L$5:$N$605,2,FALSE))</f>
        <v>#VALUE!</v>
      </c>
      <c r="C136" s="53" t="e">
        <f t="shared" ref="C136:C199" si="13">IF(A136&gt;$A$4*12,"",C135)</f>
        <v>#VALUE!</v>
      </c>
      <c r="D136" s="39" t="e">
        <f t="shared" ref="D136:D199" si="14">IF(A136&gt;$A$4*12,"",+H135)</f>
        <v>#VALUE!</v>
      </c>
      <c r="E136" s="39" t="e">
        <f>IF(A136&gt;$A$4*12,"",ROUND(+'Local Minister Worksheet'!$E$20/12,0))</f>
        <v>#VALUE!</v>
      </c>
      <c r="F136" s="39" t="e">
        <f t="shared" ref="F136:F199" si="15">IF(A136&gt;$A$4*12,"",ROUND((+D136+E136)*C136/12,0))</f>
        <v>#VALUE!</v>
      </c>
      <c r="G136" s="39" t="e">
        <f t="shared" ref="G136:G199" si="16">IF(A136&gt;$A$4*12,"",G135)</f>
        <v>#VALUE!</v>
      </c>
      <c r="H136" s="39" t="e">
        <f t="shared" ref="H136:H199" si="17">IF(A136&gt;$A$4*12,"",+D136+E136+F136-G136)</f>
        <v>#VALUE!</v>
      </c>
    </row>
    <row r="137" spans="1:8" x14ac:dyDescent="0.25">
      <c r="A137" s="54" t="e">
        <f t="shared" si="12"/>
        <v>#VALUE!</v>
      </c>
      <c r="B137" s="54" t="e">
        <f>IF(A137&gt;$A$4*12,"",VLOOKUP(A137,Lists!$L$5:$N$605,2,FALSE))</f>
        <v>#VALUE!</v>
      </c>
      <c r="C137" s="53" t="e">
        <f t="shared" si="13"/>
        <v>#VALUE!</v>
      </c>
      <c r="D137" s="39" t="e">
        <f t="shared" si="14"/>
        <v>#VALUE!</v>
      </c>
      <c r="E137" s="39" t="e">
        <f>IF(A137&gt;$A$4*12,"",ROUND(+'Local Minister Worksheet'!$E$20/12,0))</f>
        <v>#VALUE!</v>
      </c>
      <c r="F137" s="39" t="e">
        <f t="shared" si="15"/>
        <v>#VALUE!</v>
      </c>
      <c r="G137" s="39" t="e">
        <f t="shared" si="16"/>
        <v>#VALUE!</v>
      </c>
      <c r="H137" s="39" t="e">
        <f t="shared" si="17"/>
        <v>#VALUE!</v>
      </c>
    </row>
    <row r="138" spans="1:8" x14ac:dyDescent="0.25">
      <c r="A138" s="54" t="e">
        <f t="shared" si="12"/>
        <v>#VALUE!</v>
      </c>
      <c r="B138" s="54" t="e">
        <f>IF(A138&gt;$A$4*12,"",VLOOKUP(A138,Lists!$L$5:$N$605,2,FALSE))</f>
        <v>#VALUE!</v>
      </c>
      <c r="C138" s="53" t="e">
        <f t="shared" si="13"/>
        <v>#VALUE!</v>
      </c>
      <c r="D138" s="39" t="e">
        <f t="shared" si="14"/>
        <v>#VALUE!</v>
      </c>
      <c r="E138" s="39" t="e">
        <f>IF(A138&gt;$A$4*12,"",ROUND(+'Local Minister Worksheet'!$E$20/12,0))</f>
        <v>#VALUE!</v>
      </c>
      <c r="F138" s="39" t="e">
        <f t="shared" si="15"/>
        <v>#VALUE!</v>
      </c>
      <c r="G138" s="39" t="e">
        <f t="shared" si="16"/>
        <v>#VALUE!</v>
      </c>
      <c r="H138" s="39" t="e">
        <f t="shared" si="17"/>
        <v>#VALUE!</v>
      </c>
    </row>
    <row r="139" spans="1:8" x14ac:dyDescent="0.25">
      <c r="A139" s="54" t="e">
        <f t="shared" si="12"/>
        <v>#VALUE!</v>
      </c>
      <c r="B139" s="54" t="e">
        <f>IF(A139&gt;$A$4*12,"",VLOOKUP(A139,Lists!$L$5:$N$605,2,FALSE))</f>
        <v>#VALUE!</v>
      </c>
      <c r="C139" s="53" t="e">
        <f t="shared" si="13"/>
        <v>#VALUE!</v>
      </c>
      <c r="D139" s="39" t="e">
        <f t="shared" si="14"/>
        <v>#VALUE!</v>
      </c>
      <c r="E139" s="39" t="e">
        <f>IF(A139&gt;$A$4*12,"",ROUND(+'Local Minister Worksheet'!$E$20/12,0))</f>
        <v>#VALUE!</v>
      </c>
      <c r="F139" s="39" t="e">
        <f t="shared" si="15"/>
        <v>#VALUE!</v>
      </c>
      <c r="G139" s="39" t="e">
        <f t="shared" si="16"/>
        <v>#VALUE!</v>
      </c>
      <c r="H139" s="39" t="e">
        <f t="shared" si="17"/>
        <v>#VALUE!</v>
      </c>
    </row>
    <row r="140" spans="1:8" x14ac:dyDescent="0.25">
      <c r="A140" s="54" t="e">
        <f t="shared" si="12"/>
        <v>#VALUE!</v>
      </c>
      <c r="B140" s="54" t="e">
        <f>IF(A140&gt;$A$4*12,"",VLOOKUP(A140,Lists!$L$5:$N$605,2,FALSE))</f>
        <v>#VALUE!</v>
      </c>
      <c r="C140" s="53" t="e">
        <f t="shared" si="13"/>
        <v>#VALUE!</v>
      </c>
      <c r="D140" s="39" t="e">
        <f t="shared" si="14"/>
        <v>#VALUE!</v>
      </c>
      <c r="E140" s="39" t="e">
        <f>IF(A140&gt;$A$4*12,"",ROUND(+'Local Minister Worksheet'!$E$20/12,0))</f>
        <v>#VALUE!</v>
      </c>
      <c r="F140" s="39" t="e">
        <f t="shared" si="15"/>
        <v>#VALUE!</v>
      </c>
      <c r="G140" s="39" t="e">
        <f t="shared" si="16"/>
        <v>#VALUE!</v>
      </c>
      <c r="H140" s="39" t="e">
        <f t="shared" si="17"/>
        <v>#VALUE!</v>
      </c>
    </row>
    <row r="141" spans="1:8" x14ac:dyDescent="0.25">
      <c r="A141" s="54" t="e">
        <f t="shared" si="12"/>
        <v>#VALUE!</v>
      </c>
      <c r="B141" s="54" t="e">
        <f>IF(A141&gt;$A$4*12,"",VLOOKUP(A141,Lists!$L$5:$N$605,2,FALSE))</f>
        <v>#VALUE!</v>
      </c>
      <c r="C141" s="53" t="e">
        <f t="shared" si="13"/>
        <v>#VALUE!</v>
      </c>
      <c r="D141" s="39" t="e">
        <f t="shared" si="14"/>
        <v>#VALUE!</v>
      </c>
      <c r="E141" s="39" t="e">
        <f>IF(A141&gt;$A$4*12,"",ROUND(+'Local Minister Worksheet'!$E$20/12,0))</f>
        <v>#VALUE!</v>
      </c>
      <c r="F141" s="39" t="e">
        <f t="shared" si="15"/>
        <v>#VALUE!</v>
      </c>
      <c r="G141" s="39" t="e">
        <f t="shared" si="16"/>
        <v>#VALUE!</v>
      </c>
      <c r="H141" s="39" t="e">
        <f t="shared" si="17"/>
        <v>#VALUE!</v>
      </c>
    </row>
    <row r="142" spans="1:8" x14ac:dyDescent="0.25">
      <c r="A142" s="54" t="e">
        <f t="shared" si="12"/>
        <v>#VALUE!</v>
      </c>
      <c r="B142" s="54" t="e">
        <f>IF(A142&gt;$A$4*12,"",VLOOKUP(A142,Lists!$L$5:$N$605,2,FALSE))</f>
        <v>#VALUE!</v>
      </c>
      <c r="C142" s="53" t="e">
        <f t="shared" si="13"/>
        <v>#VALUE!</v>
      </c>
      <c r="D142" s="39" t="e">
        <f t="shared" si="14"/>
        <v>#VALUE!</v>
      </c>
      <c r="E142" s="39" t="e">
        <f>IF(A142&gt;$A$4*12,"",ROUND(+'Local Minister Worksheet'!$E$20/12,0))</f>
        <v>#VALUE!</v>
      </c>
      <c r="F142" s="39" t="e">
        <f t="shared" si="15"/>
        <v>#VALUE!</v>
      </c>
      <c r="G142" s="39" t="e">
        <f t="shared" si="16"/>
        <v>#VALUE!</v>
      </c>
      <c r="H142" s="39" t="e">
        <f t="shared" si="17"/>
        <v>#VALUE!</v>
      </c>
    </row>
    <row r="143" spans="1:8" x14ac:dyDescent="0.25">
      <c r="A143" s="54" t="e">
        <f t="shared" si="12"/>
        <v>#VALUE!</v>
      </c>
      <c r="B143" s="54" t="e">
        <f>IF(A143&gt;$A$4*12,"",VLOOKUP(A143,Lists!$L$5:$N$605,2,FALSE))</f>
        <v>#VALUE!</v>
      </c>
      <c r="C143" s="53" t="e">
        <f t="shared" si="13"/>
        <v>#VALUE!</v>
      </c>
      <c r="D143" s="39" t="e">
        <f t="shared" si="14"/>
        <v>#VALUE!</v>
      </c>
      <c r="E143" s="39" t="e">
        <f>IF(A143&gt;$A$4*12,"",ROUND(+'Local Minister Worksheet'!$E$20/12,0))</f>
        <v>#VALUE!</v>
      </c>
      <c r="F143" s="39" t="e">
        <f t="shared" si="15"/>
        <v>#VALUE!</v>
      </c>
      <c r="G143" s="39" t="e">
        <f t="shared" si="16"/>
        <v>#VALUE!</v>
      </c>
      <c r="H143" s="39" t="e">
        <f t="shared" si="17"/>
        <v>#VALUE!</v>
      </c>
    </row>
    <row r="144" spans="1:8" x14ac:dyDescent="0.25">
      <c r="A144" s="54" t="e">
        <f t="shared" si="12"/>
        <v>#VALUE!</v>
      </c>
      <c r="B144" s="54" t="e">
        <f>IF(A144&gt;$A$4*12,"",VLOOKUP(A144,Lists!$L$5:$N$605,2,FALSE))</f>
        <v>#VALUE!</v>
      </c>
      <c r="C144" s="53" t="e">
        <f t="shared" si="13"/>
        <v>#VALUE!</v>
      </c>
      <c r="D144" s="39" t="e">
        <f t="shared" si="14"/>
        <v>#VALUE!</v>
      </c>
      <c r="E144" s="39" t="e">
        <f>IF(A144&gt;$A$4*12,"",ROUND(+'Local Minister Worksheet'!$E$20/12,0))</f>
        <v>#VALUE!</v>
      </c>
      <c r="F144" s="39" t="e">
        <f t="shared" si="15"/>
        <v>#VALUE!</v>
      </c>
      <c r="G144" s="39" t="e">
        <f t="shared" si="16"/>
        <v>#VALUE!</v>
      </c>
      <c r="H144" s="39" t="e">
        <f t="shared" si="17"/>
        <v>#VALUE!</v>
      </c>
    </row>
    <row r="145" spans="1:8" x14ac:dyDescent="0.25">
      <c r="A145" s="54" t="e">
        <f t="shared" si="12"/>
        <v>#VALUE!</v>
      </c>
      <c r="B145" s="54" t="e">
        <f>IF(A145&gt;$A$4*12,"",VLOOKUP(A145,Lists!$L$5:$N$605,2,FALSE))</f>
        <v>#VALUE!</v>
      </c>
      <c r="C145" s="53" t="e">
        <f t="shared" si="13"/>
        <v>#VALUE!</v>
      </c>
      <c r="D145" s="39" t="e">
        <f t="shared" si="14"/>
        <v>#VALUE!</v>
      </c>
      <c r="E145" s="39" t="e">
        <f>IF(A145&gt;$A$4*12,"",ROUND(+'Local Minister Worksheet'!$E$20/12,0))</f>
        <v>#VALUE!</v>
      </c>
      <c r="F145" s="39" t="e">
        <f t="shared" si="15"/>
        <v>#VALUE!</v>
      </c>
      <c r="G145" s="39" t="e">
        <f t="shared" si="16"/>
        <v>#VALUE!</v>
      </c>
      <c r="H145" s="39" t="e">
        <f t="shared" si="17"/>
        <v>#VALUE!</v>
      </c>
    </row>
    <row r="146" spans="1:8" x14ac:dyDescent="0.25">
      <c r="A146" s="54" t="e">
        <f t="shared" si="12"/>
        <v>#VALUE!</v>
      </c>
      <c r="B146" s="54" t="e">
        <f>IF(A146&gt;$A$4*12,"",VLOOKUP(A146,Lists!$L$5:$N$605,2,FALSE))</f>
        <v>#VALUE!</v>
      </c>
      <c r="C146" s="53" t="e">
        <f t="shared" si="13"/>
        <v>#VALUE!</v>
      </c>
      <c r="D146" s="39" t="e">
        <f t="shared" si="14"/>
        <v>#VALUE!</v>
      </c>
      <c r="E146" s="39" t="e">
        <f>IF(A146&gt;$A$4*12,"",ROUND(+'Local Minister Worksheet'!$E$20/12,0))</f>
        <v>#VALUE!</v>
      </c>
      <c r="F146" s="39" t="e">
        <f t="shared" si="15"/>
        <v>#VALUE!</v>
      </c>
      <c r="G146" s="39" t="e">
        <f t="shared" si="16"/>
        <v>#VALUE!</v>
      </c>
      <c r="H146" s="39" t="e">
        <f t="shared" si="17"/>
        <v>#VALUE!</v>
      </c>
    </row>
    <row r="147" spans="1:8" x14ac:dyDescent="0.25">
      <c r="A147" s="54" t="e">
        <f t="shared" si="12"/>
        <v>#VALUE!</v>
      </c>
      <c r="B147" s="54" t="e">
        <f>IF(A147&gt;$A$4*12,"",VLOOKUP(A147,Lists!$L$5:$N$605,2,FALSE))</f>
        <v>#VALUE!</v>
      </c>
      <c r="C147" s="53" t="e">
        <f t="shared" si="13"/>
        <v>#VALUE!</v>
      </c>
      <c r="D147" s="39" t="e">
        <f t="shared" si="14"/>
        <v>#VALUE!</v>
      </c>
      <c r="E147" s="39" t="e">
        <f>IF(A147&gt;$A$4*12,"",ROUND(+'Local Minister Worksheet'!$E$20/12,0))</f>
        <v>#VALUE!</v>
      </c>
      <c r="F147" s="39" t="e">
        <f t="shared" si="15"/>
        <v>#VALUE!</v>
      </c>
      <c r="G147" s="39" t="e">
        <f t="shared" si="16"/>
        <v>#VALUE!</v>
      </c>
      <c r="H147" s="39" t="e">
        <f t="shared" si="17"/>
        <v>#VALUE!</v>
      </c>
    </row>
    <row r="148" spans="1:8" x14ac:dyDescent="0.25">
      <c r="A148" s="54" t="e">
        <f t="shared" si="12"/>
        <v>#VALUE!</v>
      </c>
      <c r="B148" s="54" t="e">
        <f>IF(A148&gt;$A$4*12,"",VLOOKUP(A148,Lists!$L$5:$N$605,2,FALSE))</f>
        <v>#VALUE!</v>
      </c>
      <c r="C148" s="53" t="e">
        <f t="shared" si="13"/>
        <v>#VALUE!</v>
      </c>
      <c r="D148" s="39" t="e">
        <f t="shared" si="14"/>
        <v>#VALUE!</v>
      </c>
      <c r="E148" s="39" t="e">
        <f>IF(A148&gt;$A$4*12,"",ROUND(+'Local Minister Worksheet'!$E$20/12,0))</f>
        <v>#VALUE!</v>
      </c>
      <c r="F148" s="39" t="e">
        <f t="shared" si="15"/>
        <v>#VALUE!</v>
      </c>
      <c r="G148" s="39" t="e">
        <f t="shared" si="16"/>
        <v>#VALUE!</v>
      </c>
      <c r="H148" s="39" t="e">
        <f t="shared" si="17"/>
        <v>#VALUE!</v>
      </c>
    </row>
    <row r="149" spans="1:8" x14ac:dyDescent="0.25">
      <c r="A149" s="54" t="e">
        <f t="shared" si="12"/>
        <v>#VALUE!</v>
      </c>
      <c r="B149" s="54" t="e">
        <f>IF(A149&gt;$A$4*12,"",VLOOKUP(A149,Lists!$L$5:$N$605,2,FALSE))</f>
        <v>#VALUE!</v>
      </c>
      <c r="C149" s="53" t="e">
        <f t="shared" si="13"/>
        <v>#VALUE!</v>
      </c>
      <c r="D149" s="39" t="e">
        <f t="shared" si="14"/>
        <v>#VALUE!</v>
      </c>
      <c r="E149" s="39" t="e">
        <f>IF(A149&gt;$A$4*12,"",ROUND(+'Local Minister Worksheet'!$E$20/12,0))</f>
        <v>#VALUE!</v>
      </c>
      <c r="F149" s="39" t="e">
        <f t="shared" si="15"/>
        <v>#VALUE!</v>
      </c>
      <c r="G149" s="39" t="e">
        <f t="shared" si="16"/>
        <v>#VALUE!</v>
      </c>
      <c r="H149" s="39" t="e">
        <f t="shared" si="17"/>
        <v>#VALUE!</v>
      </c>
    </row>
    <row r="150" spans="1:8" x14ac:dyDescent="0.25">
      <c r="A150" s="54" t="e">
        <f t="shared" si="12"/>
        <v>#VALUE!</v>
      </c>
      <c r="B150" s="54" t="e">
        <f>IF(A150&gt;$A$4*12,"",VLOOKUP(A150,Lists!$L$5:$N$605,2,FALSE))</f>
        <v>#VALUE!</v>
      </c>
      <c r="C150" s="53" t="e">
        <f t="shared" si="13"/>
        <v>#VALUE!</v>
      </c>
      <c r="D150" s="39" t="e">
        <f t="shared" si="14"/>
        <v>#VALUE!</v>
      </c>
      <c r="E150" s="39" t="e">
        <f>IF(A150&gt;$A$4*12,"",ROUND(+'Local Minister Worksheet'!$E$20/12,0))</f>
        <v>#VALUE!</v>
      </c>
      <c r="F150" s="39" t="e">
        <f t="shared" si="15"/>
        <v>#VALUE!</v>
      </c>
      <c r="G150" s="39" t="e">
        <f t="shared" si="16"/>
        <v>#VALUE!</v>
      </c>
      <c r="H150" s="39" t="e">
        <f t="shared" si="17"/>
        <v>#VALUE!</v>
      </c>
    </row>
    <row r="151" spans="1:8" x14ac:dyDescent="0.25">
      <c r="A151" s="54" t="e">
        <f t="shared" si="12"/>
        <v>#VALUE!</v>
      </c>
      <c r="B151" s="54" t="e">
        <f>IF(A151&gt;$A$4*12,"",VLOOKUP(A151,Lists!$L$5:$N$605,2,FALSE))</f>
        <v>#VALUE!</v>
      </c>
      <c r="C151" s="53" t="e">
        <f t="shared" si="13"/>
        <v>#VALUE!</v>
      </c>
      <c r="D151" s="39" t="e">
        <f t="shared" si="14"/>
        <v>#VALUE!</v>
      </c>
      <c r="E151" s="39" t="e">
        <f>IF(A151&gt;$A$4*12,"",ROUND(+'Local Minister Worksheet'!$E$20/12,0))</f>
        <v>#VALUE!</v>
      </c>
      <c r="F151" s="39" t="e">
        <f t="shared" si="15"/>
        <v>#VALUE!</v>
      </c>
      <c r="G151" s="39" t="e">
        <f t="shared" si="16"/>
        <v>#VALUE!</v>
      </c>
      <c r="H151" s="39" t="e">
        <f t="shared" si="17"/>
        <v>#VALUE!</v>
      </c>
    </row>
    <row r="152" spans="1:8" x14ac:dyDescent="0.25">
      <c r="A152" s="54" t="e">
        <f t="shared" si="12"/>
        <v>#VALUE!</v>
      </c>
      <c r="B152" s="54" t="e">
        <f>IF(A152&gt;$A$4*12,"",VLOOKUP(A152,Lists!$L$5:$N$605,2,FALSE))</f>
        <v>#VALUE!</v>
      </c>
      <c r="C152" s="53" t="e">
        <f t="shared" si="13"/>
        <v>#VALUE!</v>
      </c>
      <c r="D152" s="39" t="e">
        <f t="shared" si="14"/>
        <v>#VALUE!</v>
      </c>
      <c r="E152" s="39" t="e">
        <f>IF(A152&gt;$A$4*12,"",ROUND(+'Local Minister Worksheet'!$E$20/12,0))</f>
        <v>#VALUE!</v>
      </c>
      <c r="F152" s="39" t="e">
        <f t="shared" si="15"/>
        <v>#VALUE!</v>
      </c>
      <c r="G152" s="39" t="e">
        <f t="shared" si="16"/>
        <v>#VALUE!</v>
      </c>
      <c r="H152" s="39" t="e">
        <f t="shared" si="17"/>
        <v>#VALUE!</v>
      </c>
    </row>
    <row r="153" spans="1:8" x14ac:dyDescent="0.25">
      <c r="A153" s="54" t="e">
        <f t="shared" si="12"/>
        <v>#VALUE!</v>
      </c>
      <c r="B153" s="54" t="e">
        <f>IF(A153&gt;$A$4*12,"",VLOOKUP(A153,Lists!$L$5:$N$605,2,FALSE))</f>
        <v>#VALUE!</v>
      </c>
      <c r="C153" s="53" t="e">
        <f t="shared" si="13"/>
        <v>#VALUE!</v>
      </c>
      <c r="D153" s="39" t="e">
        <f t="shared" si="14"/>
        <v>#VALUE!</v>
      </c>
      <c r="E153" s="39" t="e">
        <f>IF(A153&gt;$A$4*12,"",ROUND(+'Local Minister Worksheet'!$E$20/12,0))</f>
        <v>#VALUE!</v>
      </c>
      <c r="F153" s="39" t="e">
        <f t="shared" si="15"/>
        <v>#VALUE!</v>
      </c>
      <c r="G153" s="39" t="e">
        <f t="shared" si="16"/>
        <v>#VALUE!</v>
      </c>
      <c r="H153" s="39" t="e">
        <f t="shared" si="17"/>
        <v>#VALUE!</v>
      </c>
    </row>
    <row r="154" spans="1:8" x14ac:dyDescent="0.25">
      <c r="A154" s="54" t="e">
        <f t="shared" si="12"/>
        <v>#VALUE!</v>
      </c>
      <c r="B154" s="54" t="e">
        <f>IF(A154&gt;$A$4*12,"",VLOOKUP(A154,Lists!$L$5:$N$605,2,FALSE))</f>
        <v>#VALUE!</v>
      </c>
      <c r="C154" s="53" t="e">
        <f t="shared" si="13"/>
        <v>#VALUE!</v>
      </c>
      <c r="D154" s="39" t="e">
        <f t="shared" si="14"/>
        <v>#VALUE!</v>
      </c>
      <c r="E154" s="39" t="e">
        <f>IF(A154&gt;$A$4*12,"",ROUND(+'Local Minister Worksheet'!$E$20/12,0))</f>
        <v>#VALUE!</v>
      </c>
      <c r="F154" s="39" t="e">
        <f t="shared" si="15"/>
        <v>#VALUE!</v>
      </c>
      <c r="G154" s="39" t="e">
        <f t="shared" si="16"/>
        <v>#VALUE!</v>
      </c>
      <c r="H154" s="39" t="e">
        <f t="shared" si="17"/>
        <v>#VALUE!</v>
      </c>
    </row>
    <row r="155" spans="1:8" x14ac:dyDescent="0.25">
      <c r="A155" s="54" t="e">
        <f t="shared" si="12"/>
        <v>#VALUE!</v>
      </c>
      <c r="B155" s="54" t="e">
        <f>IF(A155&gt;$A$4*12,"",VLOOKUP(A155,Lists!$L$5:$N$605,2,FALSE))</f>
        <v>#VALUE!</v>
      </c>
      <c r="C155" s="53" t="e">
        <f t="shared" si="13"/>
        <v>#VALUE!</v>
      </c>
      <c r="D155" s="39" t="e">
        <f t="shared" si="14"/>
        <v>#VALUE!</v>
      </c>
      <c r="E155" s="39" t="e">
        <f>IF(A155&gt;$A$4*12,"",ROUND(+'Local Minister Worksheet'!$E$20/12,0))</f>
        <v>#VALUE!</v>
      </c>
      <c r="F155" s="39" t="e">
        <f t="shared" si="15"/>
        <v>#VALUE!</v>
      </c>
      <c r="G155" s="39" t="e">
        <f t="shared" si="16"/>
        <v>#VALUE!</v>
      </c>
      <c r="H155" s="39" t="e">
        <f t="shared" si="17"/>
        <v>#VALUE!</v>
      </c>
    </row>
    <row r="156" spans="1:8" x14ac:dyDescent="0.25">
      <c r="A156" s="54" t="e">
        <f t="shared" si="12"/>
        <v>#VALUE!</v>
      </c>
      <c r="B156" s="54" t="e">
        <f>IF(A156&gt;$A$4*12,"",VLOOKUP(A156,Lists!$L$5:$N$605,2,FALSE))</f>
        <v>#VALUE!</v>
      </c>
      <c r="C156" s="53" t="e">
        <f t="shared" si="13"/>
        <v>#VALUE!</v>
      </c>
      <c r="D156" s="39" t="e">
        <f t="shared" si="14"/>
        <v>#VALUE!</v>
      </c>
      <c r="E156" s="39" t="e">
        <f>IF(A156&gt;$A$4*12,"",ROUND(+'Local Minister Worksheet'!$E$20/12,0))</f>
        <v>#VALUE!</v>
      </c>
      <c r="F156" s="39" t="e">
        <f t="shared" si="15"/>
        <v>#VALUE!</v>
      </c>
      <c r="G156" s="39" t="e">
        <f t="shared" si="16"/>
        <v>#VALUE!</v>
      </c>
      <c r="H156" s="39" t="e">
        <f t="shared" si="17"/>
        <v>#VALUE!</v>
      </c>
    </row>
    <row r="157" spans="1:8" x14ac:dyDescent="0.25">
      <c r="A157" s="54" t="e">
        <f t="shared" si="12"/>
        <v>#VALUE!</v>
      </c>
      <c r="B157" s="54" t="e">
        <f>IF(A157&gt;$A$4*12,"",VLOOKUP(A157,Lists!$L$5:$N$605,2,FALSE))</f>
        <v>#VALUE!</v>
      </c>
      <c r="C157" s="53" t="e">
        <f t="shared" si="13"/>
        <v>#VALUE!</v>
      </c>
      <c r="D157" s="39" t="e">
        <f t="shared" si="14"/>
        <v>#VALUE!</v>
      </c>
      <c r="E157" s="39" t="e">
        <f>IF(A157&gt;$A$4*12,"",ROUND(+'Local Minister Worksheet'!$E$20/12,0))</f>
        <v>#VALUE!</v>
      </c>
      <c r="F157" s="39" t="e">
        <f t="shared" si="15"/>
        <v>#VALUE!</v>
      </c>
      <c r="G157" s="39" t="e">
        <f t="shared" si="16"/>
        <v>#VALUE!</v>
      </c>
      <c r="H157" s="39" t="e">
        <f t="shared" si="17"/>
        <v>#VALUE!</v>
      </c>
    </row>
    <row r="158" spans="1:8" x14ac:dyDescent="0.25">
      <c r="A158" s="54" t="e">
        <f t="shared" si="12"/>
        <v>#VALUE!</v>
      </c>
      <c r="B158" s="54" t="e">
        <f>IF(A158&gt;$A$4*12,"",VLOOKUP(A158,Lists!$L$5:$N$605,2,FALSE))</f>
        <v>#VALUE!</v>
      </c>
      <c r="C158" s="53" t="e">
        <f t="shared" si="13"/>
        <v>#VALUE!</v>
      </c>
      <c r="D158" s="39" t="e">
        <f t="shared" si="14"/>
        <v>#VALUE!</v>
      </c>
      <c r="E158" s="39" t="e">
        <f>IF(A158&gt;$A$4*12,"",ROUND(+'Local Minister Worksheet'!$E$20/12,0))</f>
        <v>#VALUE!</v>
      </c>
      <c r="F158" s="39" t="e">
        <f t="shared" si="15"/>
        <v>#VALUE!</v>
      </c>
      <c r="G158" s="39" t="e">
        <f t="shared" si="16"/>
        <v>#VALUE!</v>
      </c>
      <c r="H158" s="39" t="e">
        <f t="shared" si="17"/>
        <v>#VALUE!</v>
      </c>
    </row>
    <row r="159" spans="1:8" x14ac:dyDescent="0.25">
      <c r="A159" s="54" t="e">
        <f t="shared" si="12"/>
        <v>#VALUE!</v>
      </c>
      <c r="B159" s="54" t="e">
        <f>IF(A159&gt;$A$4*12,"",VLOOKUP(A159,Lists!$L$5:$N$605,2,FALSE))</f>
        <v>#VALUE!</v>
      </c>
      <c r="C159" s="53" t="e">
        <f t="shared" si="13"/>
        <v>#VALUE!</v>
      </c>
      <c r="D159" s="39" t="e">
        <f t="shared" si="14"/>
        <v>#VALUE!</v>
      </c>
      <c r="E159" s="39" t="e">
        <f>IF(A159&gt;$A$4*12,"",ROUND(+'Local Minister Worksheet'!$E$20/12,0))</f>
        <v>#VALUE!</v>
      </c>
      <c r="F159" s="39" t="e">
        <f t="shared" si="15"/>
        <v>#VALUE!</v>
      </c>
      <c r="G159" s="39" t="e">
        <f t="shared" si="16"/>
        <v>#VALUE!</v>
      </c>
      <c r="H159" s="39" t="e">
        <f t="shared" si="17"/>
        <v>#VALUE!</v>
      </c>
    </row>
    <row r="160" spans="1:8" x14ac:dyDescent="0.25">
      <c r="A160" s="54" t="e">
        <f t="shared" si="12"/>
        <v>#VALUE!</v>
      </c>
      <c r="B160" s="54" t="e">
        <f>IF(A160&gt;$A$4*12,"",VLOOKUP(A160,Lists!$L$5:$N$605,2,FALSE))</f>
        <v>#VALUE!</v>
      </c>
      <c r="C160" s="53" t="e">
        <f t="shared" si="13"/>
        <v>#VALUE!</v>
      </c>
      <c r="D160" s="39" t="e">
        <f t="shared" si="14"/>
        <v>#VALUE!</v>
      </c>
      <c r="E160" s="39" t="e">
        <f>IF(A160&gt;$A$4*12,"",ROUND(+'Local Minister Worksheet'!$E$20/12,0))</f>
        <v>#VALUE!</v>
      </c>
      <c r="F160" s="39" t="e">
        <f t="shared" si="15"/>
        <v>#VALUE!</v>
      </c>
      <c r="G160" s="39" t="e">
        <f t="shared" si="16"/>
        <v>#VALUE!</v>
      </c>
      <c r="H160" s="39" t="e">
        <f t="shared" si="17"/>
        <v>#VALUE!</v>
      </c>
    </row>
    <row r="161" spans="1:8" x14ac:dyDescent="0.25">
      <c r="A161" s="54" t="e">
        <f t="shared" si="12"/>
        <v>#VALUE!</v>
      </c>
      <c r="B161" s="54" t="e">
        <f>IF(A161&gt;$A$4*12,"",VLOOKUP(A161,Lists!$L$5:$N$605,2,FALSE))</f>
        <v>#VALUE!</v>
      </c>
      <c r="C161" s="53" t="e">
        <f t="shared" si="13"/>
        <v>#VALUE!</v>
      </c>
      <c r="D161" s="39" t="e">
        <f t="shared" si="14"/>
        <v>#VALUE!</v>
      </c>
      <c r="E161" s="39" t="e">
        <f>IF(A161&gt;$A$4*12,"",ROUND(+'Local Minister Worksheet'!$E$20/12,0))</f>
        <v>#VALUE!</v>
      </c>
      <c r="F161" s="39" t="e">
        <f t="shared" si="15"/>
        <v>#VALUE!</v>
      </c>
      <c r="G161" s="39" t="e">
        <f t="shared" si="16"/>
        <v>#VALUE!</v>
      </c>
      <c r="H161" s="39" t="e">
        <f t="shared" si="17"/>
        <v>#VALUE!</v>
      </c>
    </row>
    <row r="162" spans="1:8" x14ac:dyDescent="0.25">
      <c r="A162" s="54" t="e">
        <f t="shared" si="12"/>
        <v>#VALUE!</v>
      </c>
      <c r="B162" s="54" t="e">
        <f>IF(A162&gt;$A$4*12,"",VLOOKUP(A162,Lists!$L$5:$N$605,2,FALSE))</f>
        <v>#VALUE!</v>
      </c>
      <c r="C162" s="53" t="e">
        <f t="shared" si="13"/>
        <v>#VALUE!</v>
      </c>
      <c r="D162" s="39" t="e">
        <f t="shared" si="14"/>
        <v>#VALUE!</v>
      </c>
      <c r="E162" s="39" t="e">
        <f>IF(A162&gt;$A$4*12,"",ROUND(+'Local Minister Worksheet'!$E$20/12,0))</f>
        <v>#VALUE!</v>
      </c>
      <c r="F162" s="39" t="e">
        <f t="shared" si="15"/>
        <v>#VALUE!</v>
      </c>
      <c r="G162" s="39" t="e">
        <f t="shared" si="16"/>
        <v>#VALUE!</v>
      </c>
      <c r="H162" s="39" t="e">
        <f t="shared" si="17"/>
        <v>#VALUE!</v>
      </c>
    </row>
    <row r="163" spans="1:8" x14ac:dyDescent="0.25">
      <c r="A163" s="54" t="e">
        <f t="shared" si="12"/>
        <v>#VALUE!</v>
      </c>
      <c r="B163" s="54" t="e">
        <f>IF(A163&gt;$A$4*12,"",VLOOKUP(A163,Lists!$L$5:$N$605,2,FALSE))</f>
        <v>#VALUE!</v>
      </c>
      <c r="C163" s="53" t="e">
        <f t="shared" si="13"/>
        <v>#VALUE!</v>
      </c>
      <c r="D163" s="39" t="e">
        <f t="shared" si="14"/>
        <v>#VALUE!</v>
      </c>
      <c r="E163" s="39" t="e">
        <f>IF(A163&gt;$A$4*12,"",ROUND(+'Local Minister Worksheet'!$E$20/12,0))</f>
        <v>#VALUE!</v>
      </c>
      <c r="F163" s="39" t="e">
        <f t="shared" si="15"/>
        <v>#VALUE!</v>
      </c>
      <c r="G163" s="39" t="e">
        <f t="shared" si="16"/>
        <v>#VALUE!</v>
      </c>
      <c r="H163" s="39" t="e">
        <f t="shared" si="17"/>
        <v>#VALUE!</v>
      </c>
    </row>
    <row r="164" spans="1:8" x14ac:dyDescent="0.25">
      <c r="A164" s="54" t="e">
        <f t="shared" si="12"/>
        <v>#VALUE!</v>
      </c>
      <c r="B164" s="54" t="e">
        <f>IF(A164&gt;$A$4*12,"",VLOOKUP(A164,Lists!$L$5:$N$605,2,FALSE))</f>
        <v>#VALUE!</v>
      </c>
      <c r="C164" s="53" t="e">
        <f t="shared" si="13"/>
        <v>#VALUE!</v>
      </c>
      <c r="D164" s="39" t="e">
        <f t="shared" si="14"/>
        <v>#VALUE!</v>
      </c>
      <c r="E164" s="39" t="e">
        <f>IF(A164&gt;$A$4*12,"",ROUND(+'Local Minister Worksheet'!$E$20/12,0))</f>
        <v>#VALUE!</v>
      </c>
      <c r="F164" s="39" t="e">
        <f t="shared" si="15"/>
        <v>#VALUE!</v>
      </c>
      <c r="G164" s="39" t="e">
        <f t="shared" si="16"/>
        <v>#VALUE!</v>
      </c>
      <c r="H164" s="39" t="e">
        <f t="shared" si="17"/>
        <v>#VALUE!</v>
      </c>
    </row>
    <row r="165" spans="1:8" x14ac:dyDescent="0.25">
      <c r="A165" s="54" t="e">
        <f t="shared" si="12"/>
        <v>#VALUE!</v>
      </c>
      <c r="B165" s="54" t="e">
        <f>IF(A165&gt;$A$4*12,"",VLOOKUP(A165,Lists!$L$5:$N$605,2,FALSE))</f>
        <v>#VALUE!</v>
      </c>
      <c r="C165" s="53" t="e">
        <f t="shared" si="13"/>
        <v>#VALUE!</v>
      </c>
      <c r="D165" s="39" t="e">
        <f t="shared" si="14"/>
        <v>#VALUE!</v>
      </c>
      <c r="E165" s="39" t="e">
        <f>IF(A165&gt;$A$4*12,"",ROUND(+'Local Minister Worksheet'!$E$20/12,0))</f>
        <v>#VALUE!</v>
      </c>
      <c r="F165" s="39" t="e">
        <f t="shared" si="15"/>
        <v>#VALUE!</v>
      </c>
      <c r="G165" s="39" t="e">
        <f t="shared" si="16"/>
        <v>#VALUE!</v>
      </c>
      <c r="H165" s="39" t="e">
        <f t="shared" si="17"/>
        <v>#VALUE!</v>
      </c>
    </row>
    <row r="166" spans="1:8" x14ac:dyDescent="0.25">
      <c r="A166" s="54" t="e">
        <f t="shared" si="12"/>
        <v>#VALUE!</v>
      </c>
      <c r="B166" s="54" t="e">
        <f>IF(A166&gt;$A$4*12,"",VLOOKUP(A166,Lists!$L$5:$N$605,2,FALSE))</f>
        <v>#VALUE!</v>
      </c>
      <c r="C166" s="53" t="e">
        <f t="shared" si="13"/>
        <v>#VALUE!</v>
      </c>
      <c r="D166" s="39" t="e">
        <f t="shared" si="14"/>
        <v>#VALUE!</v>
      </c>
      <c r="E166" s="39" t="e">
        <f>IF(A166&gt;$A$4*12,"",ROUND(+'Local Minister Worksheet'!$E$20/12,0))</f>
        <v>#VALUE!</v>
      </c>
      <c r="F166" s="39" t="e">
        <f t="shared" si="15"/>
        <v>#VALUE!</v>
      </c>
      <c r="G166" s="39" t="e">
        <f t="shared" si="16"/>
        <v>#VALUE!</v>
      </c>
      <c r="H166" s="39" t="e">
        <f t="shared" si="17"/>
        <v>#VALUE!</v>
      </c>
    </row>
    <row r="167" spans="1:8" x14ac:dyDescent="0.25">
      <c r="A167" s="54" t="e">
        <f t="shared" si="12"/>
        <v>#VALUE!</v>
      </c>
      <c r="B167" s="54" t="e">
        <f>IF(A167&gt;$A$4*12,"",VLOOKUP(A167,Lists!$L$5:$N$605,2,FALSE))</f>
        <v>#VALUE!</v>
      </c>
      <c r="C167" s="53" t="e">
        <f t="shared" si="13"/>
        <v>#VALUE!</v>
      </c>
      <c r="D167" s="39" t="e">
        <f t="shared" si="14"/>
        <v>#VALUE!</v>
      </c>
      <c r="E167" s="39" t="e">
        <f>IF(A167&gt;$A$4*12,"",ROUND(+'Local Minister Worksheet'!$E$20/12,0))</f>
        <v>#VALUE!</v>
      </c>
      <c r="F167" s="39" t="e">
        <f t="shared" si="15"/>
        <v>#VALUE!</v>
      </c>
      <c r="G167" s="39" t="e">
        <f t="shared" si="16"/>
        <v>#VALUE!</v>
      </c>
      <c r="H167" s="39" t="e">
        <f t="shared" si="17"/>
        <v>#VALUE!</v>
      </c>
    </row>
    <row r="168" spans="1:8" x14ac:dyDescent="0.25">
      <c r="A168" s="54" t="e">
        <f t="shared" si="12"/>
        <v>#VALUE!</v>
      </c>
      <c r="B168" s="54" t="e">
        <f>IF(A168&gt;$A$4*12,"",VLOOKUP(A168,Lists!$L$5:$N$605,2,FALSE))</f>
        <v>#VALUE!</v>
      </c>
      <c r="C168" s="53" t="e">
        <f t="shared" si="13"/>
        <v>#VALUE!</v>
      </c>
      <c r="D168" s="39" t="e">
        <f t="shared" si="14"/>
        <v>#VALUE!</v>
      </c>
      <c r="E168" s="39" t="e">
        <f>IF(A168&gt;$A$4*12,"",ROUND(+'Local Minister Worksheet'!$E$20/12,0))</f>
        <v>#VALUE!</v>
      </c>
      <c r="F168" s="39" t="e">
        <f t="shared" si="15"/>
        <v>#VALUE!</v>
      </c>
      <c r="G168" s="39" t="e">
        <f t="shared" si="16"/>
        <v>#VALUE!</v>
      </c>
      <c r="H168" s="39" t="e">
        <f t="shared" si="17"/>
        <v>#VALUE!</v>
      </c>
    </row>
    <row r="169" spans="1:8" x14ac:dyDescent="0.25">
      <c r="A169" s="54" t="e">
        <f t="shared" si="12"/>
        <v>#VALUE!</v>
      </c>
      <c r="B169" s="54" t="e">
        <f>IF(A169&gt;$A$4*12,"",VLOOKUP(A169,Lists!$L$5:$N$605,2,FALSE))</f>
        <v>#VALUE!</v>
      </c>
      <c r="C169" s="53" t="e">
        <f t="shared" si="13"/>
        <v>#VALUE!</v>
      </c>
      <c r="D169" s="39" t="e">
        <f t="shared" si="14"/>
        <v>#VALUE!</v>
      </c>
      <c r="E169" s="39" t="e">
        <f>IF(A169&gt;$A$4*12,"",ROUND(+'Local Minister Worksheet'!$E$20/12,0))</f>
        <v>#VALUE!</v>
      </c>
      <c r="F169" s="39" t="e">
        <f t="shared" si="15"/>
        <v>#VALUE!</v>
      </c>
      <c r="G169" s="39" t="e">
        <f t="shared" si="16"/>
        <v>#VALUE!</v>
      </c>
      <c r="H169" s="39" t="e">
        <f t="shared" si="17"/>
        <v>#VALUE!</v>
      </c>
    </row>
    <row r="170" spans="1:8" x14ac:dyDescent="0.25">
      <c r="A170" s="54" t="e">
        <f t="shared" si="12"/>
        <v>#VALUE!</v>
      </c>
      <c r="B170" s="54" t="e">
        <f>IF(A170&gt;$A$4*12,"",VLOOKUP(A170,Lists!$L$5:$N$605,2,FALSE))</f>
        <v>#VALUE!</v>
      </c>
      <c r="C170" s="53" t="e">
        <f t="shared" si="13"/>
        <v>#VALUE!</v>
      </c>
      <c r="D170" s="39" t="e">
        <f t="shared" si="14"/>
        <v>#VALUE!</v>
      </c>
      <c r="E170" s="39" t="e">
        <f>IF(A170&gt;$A$4*12,"",ROUND(+'Local Minister Worksheet'!$E$20/12,0))</f>
        <v>#VALUE!</v>
      </c>
      <c r="F170" s="39" t="e">
        <f t="shared" si="15"/>
        <v>#VALUE!</v>
      </c>
      <c r="G170" s="39" t="e">
        <f t="shared" si="16"/>
        <v>#VALUE!</v>
      </c>
      <c r="H170" s="39" t="e">
        <f t="shared" si="17"/>
        <v>#VALUE!</v>
      </c>
    </row>
    <row r="171" spans="1:8" x14ac:dyDescent="0.25">
      <c r="A171" s="54" t="e">
        <f t="shared" si="12"/>
        <v>#VALUE!</v>
      </c>
      <c r="B171" s="54" t="e">
        <f>IF(A171&gt;$A$4*12,"",VLOOKUP(A171,Lists!$L$5:$N$605,2,FALSE))</f>
        <v>#VALUE!</v>
      </c>
      <c r="C171" s="53" t="e">
        <f t="shared" si="13"/>
        <v>#VALUE!</v>
      </c>
      <c r="D171" s="39" t="e">
        <f t="shared" si="14"/>
        <v>#VALUE!</v>
      </c>
      <c r="E171" s="39" t="e">
        <f>IF(A171&gt;$A$4*12,"",ROUND(+'Local Minister Worksheet'!$E$20/12,0))</f>
        <v>#VALUE!</v>
      </c>
      <c r="F171" s="39" t="e">
        <f t="shared" si="15"/>
        <v>#VALUE!</v>
      </c>
      <c r="G171" s="39" t="e">
        <f t="shared" si="16"/>
        <v>#VALUE!</v>
      </c>
      <c r="H171" s="39" t="e">
        <f t="shared" si="17"/>
        <v>#VALUE!</v>
      </c>
    </row>
    <row r="172" spans="1:8" x14ac:dyDescent="0.25">
      <c r="A172" s="54" t="e">
        <f t="shared" si="12"/>
        <v>#VALUE!</v>
      </c>
      <c r="B172" s="54" t="e">
        <f>IF(A172&gt;$A$4*12,"",VLOOKUP(A172,Lists!$L$5:$N$605,2,FALSE))</f>
        <v>#VALUE!</v>
      </c>
      <c r="C172" s="53" t="e">
        <f t="shared" si="13"/>
        <v>#VALUE!</v>
      </c>
      <c r="D172" s="39" t="e">
        <f t="shared" si="14"/>
        <v>#VALUE!</v>
      </c>
      <c r="E172" s="39" t="e">
        <f>IF(A172&gt;$A$4*12,"",ROUND(+'Local Minister Worksheet'!$E$20/12,0))</f>
        <v>#VALUE!</v>
      </c>
      <c r="F172" s="39" t="e">
        <f t="shared" si="15"/>
        <v>#VALUE!</v>
      </c>
      <c r="G172" s="39" t="e">
        <f t="shared" si="16"/>
        <v>#VALUE!</v>
      </c>
      <c r="H172" s="39" t="e">
        <f t="shared" si="17"/>
        <v>#VALUE!</v>
      </c>
    </row>
    <row r="173" spans="1:8" x14ac:dyDescent="0.25">
      <c r="A173" s="54" t="e">
        <f t="shared" si="12"/>
        <v>#VALUE!</v>
      </c>
      <c r="B173" s="54" t="e">
        <f>IF(A173&gt;$A$4*12,"",VLOOKUP(A173,Lists!$L$5:$N$605,2,FALSE))</f>
        <v>#VALUE!</v>
      </c>
      <c r="C173" s="53" t="e">
        <f t="shared" si="13"/>
        <v>#VALUE!</v>
      </c>
      <c r="D173" s="39" t="e">
        <f t="shared" si="14"/>
        <v>#VALUE!</v>
      </c>
      <c r="E173" s="39" t="e">
        <f>IF(A173&gt;$A$4*12,"",ROUND(+'Local Minister Worksheet'!$E$20/12,0))</f>
        <v>#VALUE!</v>
      </c>
      <c r="F173" s="39" t="e">
        <f t="shared" si="15"/>
        <v>#VALUE!</v>
      </c>
      <c r="G173" s="39" t="e">
        <f t="shared" si="16"/>
        <v>#VALUE!</v>
      </c>
      <c r="H173" s="39" t="e">
        <f t="shared" si="17"/>
        <v>#VALUE!</v>
      </c>
    </row>
    <row r="174" spans="1:8" x14ac:dyDescent="0.25">
      <c r="A174" s="54" t="e">
        <f t="shared" si="12"/>
        <v>#VALUE!</v>
      </c>
      <c r="B174" s="54" t="e">
        <f>IF(A174&gt;$A$4*12,"",VLOOKUP(A174,Lists!$L$5:$N$605,2,FALSE))</f>
        <v>#VALUE!</v>
      </c>
      <c r="C174" s="53" t="e">
        <f t="shared" si="13"/>
        <v>#VALUE!</v>
      </c>
      <c r="D174" s="39" t="e">
        <f t="shared" si="14"/>
        <v>#VALUE!</v>
      </c>
      <c r="E174" s="39" t="e">
        <f>IF(A174&gt;$A$4*12,"",ROUND(+'Local Minister Worksheet'!$E$20/12,0))</f>
        <v>#VALUE!</v>
      </c>
      <c r="F174" s="39" t="e">
        <f t="shared" si="15"/>
        <v>#VALUE!</v>
      </c>
      <c r="G174" s="39" t="e">
        <f t="shared" si="16"/>
        <v>#VALUE!</v>
      </c>
      <c r="H174" s="39" t="e">
        <f t="shared" si="17"/>
        <v>#VALUE!</v>
      </c>
    </row>
    <row r="175" spans="1:8" x14ac:dyDescent="0.25">
      <c r="A175" s="54" t="e">
        <f t="shared" si="12"/>
        <v>#VALUE!</v>
      </c>
      <c r="B175" s="54" t="e">
        <f>IF(A175&gt;$A$4*12,"",VLOOKUP(A175,Lists!$L$5:$N$605,2,FALSE))</f>
        <v>#VALUE!</v>
      </c>
      <c r="C175" s="53" t="e">
        <f t="shared" si="13"/>
        <v>#VALUE!</v>
      </c>
      <c r="D175" s="39" t="e">
        <f t="shared" si="14"/>
        <v>#VALUE!</v>
      </c>
      <c r="E175" s="39" t="e">
        <f>IF(A175&gt;$A$4*12,"",ROUND(+'Local Minister Worksheet'!$E$20/12,0))</f>
        <v>#VALUE!</v>
      </c>
      <c r="F175" s="39" t="e">
        <f t="shared" si="15"/>
        <v>#VALUE!</v>
      </c>
      <c r="G175" s="39" t="e">
        <f t="shared" si="16"/>
        <v>#VALUE!</v>
      </c>
      <c r="H175" s="39" t="e">
        <f t="shared" si="17"/>
        <v>#VALUE!</v>
      </c>
    </row>
    <row r="176" spans="1:8" x14ac:dyDescent="0.25">
      <c r="A176" s="54" t="e">
        <f t="shared" si="12"/>
        <v>#VALUE!</v>
      </c>
      <c r="B176" s="54" t="e">
        <f>IF(A176&gt;$A$4*12,"",VLOOKUP(A176,Lists!$L$5:$N$605,2,FALSE))</f>
        <v>#VALUE!</v>
      </c>
      <c r="C176" s="53" t="e">
        <f t="shared" si="13"/>
        <v>#VALUE!</v>
      </c>
      <c r="D176" s="39" t="e">
        <f t="shared" si="14"/>
        <v>#VALUE!</v>
      </c>
      <c r="E176" s="39" t="e">
        <f>IF(A176&gt;$A$4*12,"",ROUND(+'Local Minister Worksheet'!$E$20/12,0))</f>
        <v>#VALUE!</v>
      </c>
      <c r="F176" s="39" t="e">
        <f t="shared" si="15"/>
        <v>#VALUE!</v>
      </c>
      <c r="G176" s="39" t="e">
        <f t="shared" si="16"/>
        <v>#VALUE!</v>
      </c>
      <c r="H176" s="39" t="e">
        <f t="shared" si="17"/>
        <v>#VALUE!</v>
      </c>
    </row>
    <row r="177" spans="1:8" x14ac:dyDescent="0.25">
      <c r="A177" s="54" t="e">
        <f t="shared" si="12"/>
        <v>#VALUE!</v>
      </c>
      <c r="B177" s="54" t="e">
        <f>IF(A177&gt;$A$4*12,"",VLOOKUP(A177,Lists!$L$5:$N$605,2,FALSE))</f>
        <v>#VALUE!</v>
      </c>
      <c r="C177" s="53" t="e">
        <f t="shared" si="13"/>
        <v>#VALUE!</v>
      </c>
      <c r="D177" s="39" t="e">
        <f t="shared" si="14"/>
        <v>#VALUE!</v>
      </c>
      <c r="E177" s="39" t="e">
        <f>IF(A177&gt;$A$4*12,"",ROUND(+'Local Minister Worksheet'!$E$20/12,0))</f>
        <v>#VALUE!</v>
      </c>
      <c r="F177" s="39" t="e">
        <f t="shared" si="15"/>
        <v>#VALUE!</v>
      </c>
      <c r="G177" s="39" t="e">
        <f t="shared" si="16"/>
        <v>#VALUE!</v>
      </c>
      <c r="H177" s="39" t="e">
        <f t="shared" si="17"/>
        <v>#VALUE!</v>
      </c>
    </row>
    <row r="178" spans="1:8" x14ac:dyDescent="0.25">
      <c r="A178" s="54" t="e">
        <f t="shared" si="12"/>
        <v>#VALUE!</v>
      </c>
      <c r="B178" s="54" t="e">
        <f>IF(A178&gt;$A$4*12,"",VLOOKUP(A178,Lists!$L$5:$N$605,2,FALSE))</f>
        <v>#VALUE!</v>
      </c>
      <c r="C178" s="53" t="e">
        <f t="shared" si="13"/>
        <v>#VALUE!</v>
      </c>
      <c r="D178" s="39" t="e">
        <f t="shared" si="14"/>
        <v>#VALUE!</v>
      </c>
      <c r="E178" s="39" t="e">
        <f>IF(A178&gt;$A$4*12,"",ROUND(+'Local Minister Worksheet'!$E$20/12,0))</f>
        <v>#VALUE!</v>
      </c>
      <c r="F178" s="39" t="e">
        <f t="shared" si="15"/>
        <v>#VALUE!</v>
      </c>
      <c r="G178" s="39" t="e">
        <f t="shared" si="16"/>
        <v>#VALUE!</v>
      </c>
      <c r="H178" s="39" t="e">
        <f t="shared" si="17"/>
        <v>#VALUE!</v>
      </c>
    </row>
    <row r="179" spans="1:8" x14ac:dyDescent="0.25">
      <c r="A179" s="54" t="e">
        <f t="shared" si="12"/>
        <v>#VALUE!</v>
      </c>
      <c r="B179" s="54" t="e">
        <f>IF(A179&gt;$A$4*12,"",VLOOKUP(A179,Lists!$L$5:$N$605,2,FALSE))</f>
        <v>#VALUE!</v>
      </c>
      <c r="C179" s="53" t="e">
        <f t="shared" si="13"/>
        <v>#VALUE!</v>
      </c>
      <c r="D179" s="39" t="e">
        <f t="shared" si="14"/>
        <v>#VALUE!</v>
      </c>
      <c r="E179" s="39" t="e">
        <f>IF(A179&gt;$A$4*12,"",ROUND(+'Local Minister Worksheet'!$E$20/12,0))</f>
        <v>#VALUE!</v>
      </c>
      <c r="F179" s="39" t="e">
        <f t="shared" si="15"/>
        <v>#VALUE!</v>
      </c>
      <c r="G179" s="39" t="e">
        <f t="shared" si="16"/>
        <v>#VALUE!</v>
      </c>
      <c r="H179" s="39" t="e">
        <f t="shared" si="17"/>
        <v>#VALUE!</v>
      </c>
    </row>
    <row r="180" spans="1:8" x14ac:dyDescent="0.25">
      <c r="A180" s="54" t="e">
        <f t="shared" si="12"/>
        <v>#VALUE!</v>
      </c>
      <c r="B180" s="54" t="e">
        <f>IF(A180&gt;$A$4*12,"",VLOOKUP(A180,Lists!$L$5:$N$605,2,FALSE))</f>
        <v>#VALUE!</v>
      </c>
      <c r="C180" s="53" t="e">
        <f t="shared" si="13"/>
        <v>#VALUE!</v>
      </c>
      <c r="D180" s="39" t="e">
        <f t="shared" si="14"/>
        <v>#VALUE!</v>
      </c>
      <c r="E180" s="39" t="e">
        <f>IF(A180&gt;$A$4*12,"",ROUND(+'Local Minister Worksheet'!$E$20/12,0))</f>
        <v>#VALUE!</v>
      </c>
      <c r="F180" s="39" t="e">
        <f t="shared" si="15"/>
        <v>#VALUE!</v>
      </c>
      <c r="G180" s="39" t="e">
        <f t="shared" si="16"/>
        <v>#VALUE!</v>
      </c>
      <c r="H180" s="39" t="e">
        <f t="shared" si="17"/>
        <v>#VALUE!</v>
      </c>
    </row>
    <row r="181" spans="1:8" x14ac:dyDescent="0.25">
      <c r="A181" s="54" t="e">
        <f t="shared" si="12"/>
        <v>#VALUE!</v>
      </c>
      <c r="B181" s="54" t="e">
        <f>IF(A181&gt;$A$4*12,"",VLOOKUP(A181,Lists!$L$5:$N$605,2,FALSE))</f>
        <v>#VALUE!</v>
      </c>
      <c r="C181" s="53" t="e">
        <f t="shared" si="13"/>
        <v>#VALUE!</v>
      </c>
      <c r="D181" s="39" t="e">
        <f t="shared" si="14"/>
        <v>#VALUE!</v>
      </c>
      <c r="E181" s="39" t="e">
        <f>IF(A181&gt;$A$4*12,"",ROUND(+'Local Minister Worksheet'!$E$20/12,0))</f>
        <v>#VALUE!</v>
      </c>
      <c r="F181" s="39" t="e">
        <f t="shared" si="15"/>
        <v>#VALUE!</v>
      </c>
      <c r="G181" s="39" t="e">
        <f t="shared" si="16"/>
        <v>#VALUE!</v>
      </c>
      <c r="H181" s="39" t="e">
        <f t="shared" si="17"/>
        <v>#VALUE!</v>
      </c>
    </row>
    <row r="182" spans="1:8" x14ac:dyDescent="0.25">
      <c r="A182" s="54" t="e">
        <f t="shared" si="12"/>
        <v>#VALUE!</v>
      </c>
      <c r="B182" s="54" t="e">
        <f>IF(A182&gt;$A$4*12,"",VLOOKUP(A182,Lists!$L$5:$N$605,2,FALSE))</f>
        <v>#VALUE!</v>
      </c>
      <c r="C182" s="53" t="e">
        <f t="shared" si="13"/>
        <v>#VALUE!</v>
      </c>
      <c r="D182" s="39" t="e">
        <f t="shared" si="14"/>
        <v>#VALUE!</v>
      </c>
      <c r="E182" s="39" t="e">
        <f>IF(A182&gt;$A$4*12,"",ROUND(+'Local Minister Worksheet'!$E$20/12,0))</f>
        <v>#VALUE!</v>
      </c>
      <c r="F182" s="39" t="e">
        <f t="shared" si="15"/>
        <v>#VALUE!</v>
      </c>
      <c r="G182" s="39" t="e">
        <f t="shared" si="16"/>
        <v>#VALUE!</v>
      </c>
      <c r="H182" s="39" t="e">
        <f t="shared" si="17"/>
        <v>#VALUE!</v>
      </c>
    </row>
    <row r="183" spans="1:8" x14ac:dyDescent="0.25">
      <c r="A183" s="54" t="e">
        <f t="shared" si="12"/>
        <v>#VALUE!</v>
      </c>
      <c r="B183" s="54" t="e">
        <f>IF(A183&gt;$A$4*12,"",VLOOKUP(A183,Lists!$L$5:$N$605,2,FALSE))</f>
        <v>#VALUE!</v>
      </c>
      <c r="C183" s="53" t="e">
        <f t="shared" si="13"/>
        <v>#VALUE!</v>
      </c>
      <c r="D183" s="39" t="e">
        <f t="shared" si="14"/>
        <v>#VALUE!</v>
      </c>
      <c r="E183" s="39" t="e">
        <f>IF(A183&gt;$A$4*12,"",ROUND(+'Local Minister Worksheet'!$E$20/12,0))</f>
        <v>#VALUE!</v>
      </c>
      <c r="F183" s="39" t="e">
        <f t="shared" si="15"/>
        <v>#VALUE!</v>
      </c>
      <c r="G183" s="39" t="e">
        <f t="shared" si="16"/>
        <v>#VALUE!</v>
      </c>
      <c r="H183" s="39" t="e">
        <f t="shared" si="17"/>
        <v>#VALUE!</v>
      </c>
    </row>
    <row r="184" spans="1:8" x14ac:dyDescent="0.25">
      <c r="A184" s="54" t="e">
        <f t="shared" si="12"/>
        <v>#VALUE!</v>
      </c>
      <c r="B184" s="54" t="e">
        <f>IF(A184&gt;$A$4*12,"",VLOOKUP(A184,Lists!$L$5:$N$605,2,FALSE))</f>
        <v>#VALUE!</v>
      </c>
      <c r="C184" s="53" t="e">
        <f t="shared" si="13"/>
        <v>#VALUE!</v>
      </c>
      <c r="D184" s="39" t="e">
        <f t="shared" si="14"/>
        <v>#VALUE!</v>
      </c>
      <c r="E184" s="39" t="e">
        <f>IF(A184&gt;$A$4*12,"",ROUND(+'Local Minister Worksheet'!$E$20/12,0))</f>
        <v>#VALUE!</v>
      </c>
      <c r="F184" s="39" t="e">
        <f t="shared" si="15"/>
        <v>#VALUE!</v>
      </c>
      <c r="G184" s="39" t="e">
        <f t="shared" si="16"/>
        <v>#VALUE!</v>
      </c>
      <c r="H184" s="39" t="e">
        <f t="shared" si="17"/>
        <v>#VALUE!</v>
      </c>
    </row>
    <row r="185" spans="1:8" x14ac:dyDescent="0.25">
      <c r="A185" s="54" t="e">
        <f t="shared" si="12"/>
        <v>#VALUE!</v>
      </c>
      <c r="B185" s="54" t="e">
        <f>IF(A185&gt;$A$4*12,"",VLOOKUP(A185,Lists!$L$5:$N$605,2,FALSE))</f>
        <v>#VALUE!</v>
      </c>
      <c r="C185" s="53" t="e">
        <f t="shared" si="13"/>
        <v>#VALUE!</v>
      </c>
      <c r="D185" s="39" t="e">
        <f t="shared" si="14"/>
        <v>#VALUE!</v>
      </c>
      <c r="E185" s="39" t="e">
        <f>IF(A185&gt;$A$4*12,"",ROUND(+'Local Minister Worksheet'!$E$20/12,0))</f>
        <v>#VALUE!</v>
      </c>
      <c r="F185" s="39" t="e">
        <f t="shared" si="15"/>
        <v>#VALUE!</v>
      </c>
      <c r="G185" s="39" t="e">
        <f t="shared" si="16"/>
        <v>#VALUE!</v>
      </c>
      <c r="H185" s="39" t="e">
        <f t="shared" si="17"/>
        <v>#VALUE!</v>
      </c>
    </row>
    <row r="186" spans="1:8" x14ac:dyDescent="0.25">
      <c r="A186" s="54" t="e">
        <f t="shared" si="12"/>
        <v>#VALUE!</v>
      </c>
      <c r="B186" s="54" t="e">
        <f>IF(A186&gt;$A$4*12,"",VLOOKUP(A186,Lists!$L$5:$N$605,2,FALSE))</f>
        <v>#VALUE!</v>
      </c>
      <c r="C186" s="53" t="e">
        <f t="shared" si="13"/>
        <v>#VALUE!</v>
      </c>
      <c r="D186" s="39" t="e">
        <f t="shared" si="14"/>
        <v>#VALUE!</v>
      </c>
      <c r="E186" s="39" t="e">
        <f>IF(A186&gt;$A$4*12,"",ROUND(+'Local Minister Worksheet'!$E$20/12,0))</f>
        <v>#VALUE!</v>
      </c>
      <c r="F186" s="39" t="e">
        <f t="shared" si="15"/>
        <v>#VALUE!</v>
      </c>
      <c r="G186" s="39" t="e">
        <f t="shared" si="16"/>
        <v>#VALUE!</v>
      </c>
      <c r="H186" s="39" t="e">
        <f t="shared" si="17"/>
        <v>#VALUE!</v>
      </c>
    </row>
    <row r="187" spans="1:8" x14ac:dyDescent="0.25">
      <c r="A187" s="54" t="e">
        <f t="shared" si="12"/>
        <v>#VALUE!</v>
      </c>
      <c r="B187" s="54" t="e">
        <f>IF(A187&gt;$A$4*12,"",VLOOKUP(A187,Lists!$L$5:$N$605,2,FALSE))</f>
        <v>#VALUE!</v>
      </c>
      <c r="C187" s="53" t="e">
        <f t="shared" si="13"/>
        <v>#VALUE!</v>
      </c>
      <c r="D187" s="39" t="e">
        <f t="shared" si="14"/>
        <v>#VALUE!</v>
      </c>
      <c r="E187" s="39" t="e">
        <f>IF(A187&gt;$A$4*12,"",ROUND(+'Local Minister Worksheet'!$E$20/12,0))</f>
        <v>#VALUE!</v>
      </c>
      <c r="F187" s="39" t="e">
        <f t="shared" si="15"/>
        <v>#VALUE!</v>
      </c>
      <c r="G187" s="39" t="e">
        <f t="shared" si="16"/>
        <v>#VALUE!</v>
      </c>
      <c r="H187" s="39" t="e">
        <f t="shared" si="17"/>
        <v>#VALUE!</v>
      </c>
    </row>
    <row r="188" spans="1:8" x14ac:dyDescent="0.25">
      <c r="A188" s="54" t="e">
        <f t="shared" si="12"/>
        <v>#VALUE!</v>
      </c>
      <c r="B188" s="54" t="e">
        <f>IF(A188&gt;$A$4*12,"",VLOOKUP(A188,Lists!$L$5:$N$605,2,FALSE))</f>
        <v>#VALUE!</v>
      </c>
      <c r="C188" s="53" t="e">
        <f t="shared" si="13"/>
        <v>#VALUE!</v>
      </c>
      <c r="D188" s="39" t="e">
        <f t="shared" si="14"/>
        <v>#VALUE!</v>
      </c>
      <c r="E188" s="39" t="e">
        <f>IF(A188&gt;$A$4*12,"",ROUND(+'Local Minister Worksheet'!$E$20/12,0))</f>
        <v>#VALUE!</v>
      </c>
      <c r="F188" s="39" t="e">
        <f t="shared" si="15"/>
        <v>#VALUE!</v>
      </c>
      <c r="G188" s="39" t="e">
        <f t="shared" si="16"/>
        <v>#VALUE!</v>
      </c>
      <c r="H188" s="39" t="e">
        <f t="shared" si="17"/>
        <v>#VALUE!</v>
      </c>
    </row>
    <row r="189" spans="1:8" x14ac:dyDescent="0.25">
      <c r="A189" s="54" t="e">
        <f t="shared" si="12"/>
        <v>#VALUE!</v>
      </c>
      <c r="B189" s="54" t="e">
        <f>IF(A189&gt;$A$4*12,"",VLOOKUP(A189,Lists!$L$5:$N$605,2,FALSE))</f>
        <v>#VALUE!</v>
      </c>
      <c r="C189" s="53" t="e">
        <f t="shared" si="13"/>
        <v>#VALUE!</v>
      </c>
      <c r="D189" s="39" t="e">
        <f t="shared" si="14"/>
        <v>#VALUE!</v>
      </c>
      <c r="E189" s="39" t="e">
        <f>IF(A189&gt;$A$4*12,"",ROUND(+'Local Minister Worksheet'!$E$20/12,0))</f>
        <v>#VALUE!</v>
      </c>
      <c r="F189" s="39" t="e">
        <f t="shared" si="15"/>
        <v>#VALUE!</v>
      </c>
      <c r="G189" s="39" t="e">
        <f t="shared" si="16"/>
        <v>#VALUE!</v>
      </c>
      <c r="H189" s="39" t="e">
        <f t="shared" si="17"/>
        <v>#VALUE!</v>
      </c>
    </row>
    <row r="190" spans="1:8" x14ac:dyDescent="0.25">
      <c r="A190" s="54" t="e">
        <f t="shared" si="12"/>
        <v>#VALUE!</v>
      </c>
      <c r="B190" s="54" t="e">
        <f>IF(A190&gt;$A$4*12,"",VLOOKUP(A190,Lists!$L$5:$N$605,2,FALSE))</f>
        <v>#VALUE!</v>
      </c>
      <c r="C190" s="53" t="e">
        <f t="shared" si="13"/>
        <v>#VALUE!</v>
      </c>
      <c r="D190" s="39" t="e">
        <f t="shared" si="14"/>
        <v>#VALUE!</v>
      </c>
      <c r="E190" s="39" t="e">
        <f>IF(A190&gt;$A$4*12,"",ROUND(+'Local Minister Worksheet'!$E$20/12,0))</f>
        <v>#VALUE!</v>
      </c>
      <c r="F190" s="39" t="e">
        <f t="shared" si="15"/>
        <v>#VALUE!</v>
      </c>
      <c r="G190" s="39" t="e">
        <f t="shared" si="16"/>
        <v>#VALUE!</v>
      </c>
      <c r="H190" s="39" t="e">
        <f t="shared" si="17"/>
        <v>#VALUE!</v>
      </c>
    </row>
    <row r="191" spans="1:8" x14ac:dyDescent="0.25">
      <c r="A191" s="54" t="e">
        <f t="shared" si="12"/>
        <v>#VALUE!</v>
      </c>
      <c r="B191" s="54" t="e">
        <f>IF(A191&gt;$A$4*12,"",VLOOKUP(A191,Lists!$L$5:$N$605,2,FALSE))</f>
        <v>#VALUE!</v>
      </c>
      <c r="C191" s="53" t="e">
        <f t="shared" si="13"/>
        <v>#VALUE!</v>
      </c>
      <c r="D191" s="39" t="e">
        <f t="shared" si="14"/>
        <v>#VALUE!</v>
      </c>
      <c r="E191" s="39" t="e">
        <f>IF(A191&gt;$A$4*12,"",ROUND(+'Local Minister Worksheet'!$E$20/12,0))</f>
        <v>#VALUE!</v>
      </c>
      <c r="F191" s="39" t="e">
        <f t="shared" si="15"/>
        <v>#VALUE!</v>
      </c>
      <c r="G191" s="39" t="e">
        <f t="shared" si="16"/>
        <v>#VALUE!</v>
      </c>
      <c r="H191" s="39" t="e">
        <f t="shared" si="17"/>
        <v>#VALUE!</v>
      </c>
    </row>
    <row r="192" spans="1:8" x14ac:dyDescent="0.25">
      <c r="A192" s="54" t="e">
        <f t="shared" si="12"/>
        <v>#VALUE!</v>
      </c>
      <c r="B192" s="54" t="e">
        <f>IF(A192&gt;$A$4*12,"",VLOOKUP(A192,Lists!$L$5:$N$605,2,FALSE))</f>
        <v>#VALUE!</v>
      </c>
      <c r="C192" s="53" t="e">
        <f t="shared" si="13"/>
        <v>#VALUE!</v>
      </c>
      <c r="D192" s="39" t="e">
        <f t="shared" si="14"/>
        <v>#VALUE!</v>
      </c>
      <c r="E192" s="39" t="e">
        <f>IF(A192&gt;$A$4*12,"",ROUND(+'Local Minister Worksheet'!$E$20/12,0))</f>
        <v>#VALUE!</v>
      </c>
      <c r="F192" s="39" t="e">
        <f t="shared" si="15"/>
        <v>#VALUE!</v>
      </c>
      <c r="G192" s="39" t="e">
        <f t="shared" si="16"/>
        <v>#VALUE!</v>
      </c>
      <c r="H192" s="39" t="e">
        <f t="shared" si="17"/>
        <v>#VALUE!</v>
      </c>
    </row>
    <row r="193" spans="1:8" x14ac:dyDescent="0.25">
      <c r="A193" s="54" t="e">
        <f t="shared" si="12"/>
        <v>#VALUE!</v>
      </c>
      <c r="B193" s="54" t="e">
        <f>IF(A193&gt;$A$4*12,"",VLOOKUP(A193,Lists!$L$5:$N$605,2,FALSE))</f>
        <v>#VALUE!</v>
      </c>
      <c r="C193" s="53" t="e">
        <f t="shared" si="13"/>
        <v>#VALUE!</v>
      </c>
      <c r="D193" s="39" t="e">
        <f t="shared" si="14"/>
        <v>#VALUE!</v>
      </c>
      <c r="E193" s="39" t="e">
        <f>IF(A193&gt;$A$4*12,"",ROUND(+'Local Minister Worksheet'!$E$20/12,0))</f>
        <v>#VALUE!</v>
      </c>
      <c r="F193" s="39" t="e">
        <f t="shared" si="15"/>
        <v>#VALUE!</v>
      </c>
      <c r="G193" s="39" t="e">
        <f t="shared" si="16"/>
        <v>#VALUE!</v>
      </c>
      <c r="H193" s="39" t="e">
        <f t="shared" si="17"/>
        <v>#VALUE!</v>
      </c>
    </row>
    <row r="194" spans="1:8" x14ac:dyDescent="0.25">
      <c r="A194" s="54" t="e">
        <f t="shared" si="12"/>
        <v>#VALUE!</v>
      </c>
      <c r="B194" s="54" t="e">
        <f>IF(A194&gt;$A$4*12,"",VLOOKUP(A194,Lists!$L$5:$N$605,2,FALSE))</f>
        <v>#VALUE!</v>
      </c>
      <c r="C194" s="53" t="e">
        <f t="shared" si="13"/>
        <v>#VALUE!</v>
      </c>
      <c r="D194" s="39" t="e">
        <f t="shared" si="14"/>
        <v>#VALUE!</v>
      </c>
      <c r="E194" s="39" t="e">
        <f>IF(A194&gt;$A$4*12,"",ROUND(+'Local Minister Worksheet'!$E$20/12,0))</f>
        <v>#VALUE!</v>
      </c>
      <c r="F194" s="39" t="e">
        <f t="shared" si="15"/>
        <v>#VALUE!</v>
      </c>
      <c r="G194" s="39" t="e">
        <f t="shared" si="16"/>
        <v>#VALUE!</v>
      </c>
      <c r="H194" s="39" t="e">
        <f t="shared" si="17"/>
        <v>#VALUE!</v>
      </c>
    </row>
    <row r="195" spans="1:8" x14ac:dyDescent="0.25">
      <c r="A195" s="54" t="e">
        <f t="shared" si="12"/>
        <v>#VALUE!</v>
      </c>
      <c r="B195" s="54" t="e">
        <f>IF(A195&gt;$A$4*12,"",VLOOKUP(A195,Lists!$L$5:$N$605,2,FALSE))</f>
        <v>#VALUE!</v>
      </c>
      <c r="C195" s="53" t="e">
        <f t="shared" si="13"/>
        <v>#VALUE!</v>
      </c>
      <c r="D195" s="39" t="e">
        <f t="shared" si="14"/>
        <v>#VALUE!</v>
      </c>
      <c r="E195" s="39" t="e">
        <f>IF(A195&gt;$A$4*12,"",ROUND(+'Local Minister Worksheet'!$E$20/12,0))</f>
        <v>#VALUE!</v>
      </c>
      <c r="F195" s="39" t="e">
        <f t="shared" si="15"/>
        <v>#VALUE!</v>
      </c>
      <c r="G195" s="39" t="e">
        <f t="shared" si="16"/>
        <v>#VALUE!</v>
      </c>
      <c r="H195" s="39" t="e">
        <f t="shared" si="17"/>
        <v>#VALUE!</v>
      </c>
    </row>
    <row r="196" spans="1:8" x14ac:dyDescent="0.25">
      <c r="A196" s="54" t="e">
        <f t="shared" si="12"/>
        <v>#VALUE!</v>
      </c>
      <c r="B196" s="54" t="e">
        <f>IF(A196&gt;$A$4*12,"",VLOOKUP(A196,Lists!$L$5:$N$605,2,FALSE))</f>
        <v>#VALUE!</v>
      </c>
      <c r="C196" s="53" t="e">
        <f t="shared" si="13"/>
        <v>#VALUE!</v>
      </c>
      <c r="D196" s="39" t="e">
        <f t="shared" si="14"/>
        <v>#VALUE!</v>
      </c>
      <c r="E196" s="39" t="e">
        <f>IF(A196&gt;$A$4*12,"",ROUND(+'Local Minister Worksheet'!$E$20/12,0))</f>
        <v>#VALUE!</v>
      </c>
      <c r="F196" s="39" t="e">
        <f t="shared" si="15"/>
        <v>#VALUE!</v>
      </c>
      <c r="G196" s="39" t="e">
        <f t="shared" si="16"/>
        <v>#VALUE!</v>
      </c>
      <c r="H196" s="39" t="e">
        <f t="shared" si="17"/>
        <v>#VALUE!</v>
      </c>
    </row>
    <row r="197" spans="1:8" x14ac:dyDescent="0.25">
      <c r="A197" s="54" t="e">
        <f t="shared" si="12"/>
        <v>#VALUE!</v>
      </c>
      <c r="B197" s="54" t="e">
        <f>IF(A197&gt;$A$4*12,"",VLOOKUP(A197,Lists!$L$5:$N$605,2,FALSE))</f>
        <v>#VALUE!</v>
      </c>
      <c r="C197" s="53" t="e">
        <f t="shared" si="13"/>
        <v>#VALUE!</v>
      </c>
      <c r="D197" s="39" t="e">
        <f t="shared" si="14"/>
        <v>#VALUE!</v>
      </c>
      <c r="E197" s="39" t="e">
        <f>IF(A197&gt;$A$4*12,"",ROUND(+'Local Minister Worksheet'!$E$20/12,0))</f>
        <v>#VALUE!</v>
      </c>
      <c r="F197" s="39" t="e">
        <f t="shared" si="15"/>
        <v>#VALUE!</v>
      </c>
      <c r="G197" s="39" t="e">
        <f t="shared" si="16"/>
        <v>#VALUE!</v>
      </c>
      <c r="H197" s="39" t="e">
        <f t="shared" si="17"/>
        <v>#VALUE!</v>
      </c>
    </row>
    <row r="198" spans="1:8" x14ac:dyDescent="0.25">
      <c r="A198" s="54" t="e">
        <f t="shared" si="12"/>
        <v>#VALUE!</v>
      </c>
      <c r="B198" s="54" t="e">
        <f>IF(A198&gt;$A$4*12,"",VLOOKUP(A198,Lists!$L$5:$N$605,2,FALSE))</f>
        <v>#VALUE!</v>
      </c>
      <c r="C198" s="53" t="e">
        <f t="shared" si="13"/>
        <v>#VALUE!</v>
      </c>
      <c r="D198" s="39" t="e">
        <f t="shared" si="14"/>
        <v>#VALUE!</v>
      </c>
      <c r="E198" s="39" t="e">
        <f>IF(A198&gt;$A$4*12,"",ROUND(+'Local Minister Worksheet'!$E$20/12,0))</f>
        <v>#VALUE!</v>
      </c>
      <c r="F198" s="39" t="e">
        <f t="shared" si="15"/>
        <v>#VALUE!</v>
      </c>
      <c r="G198" s="39" t="e">
        <f t="shared" si="16"/>
        <v>#VALUE!</v>
      </c>
      <c r="H198" s="39" t="e">
        <f t="shared" si="17"/>
        <v>#VALUE!</v>
      </c>
    </row>
    <row r="199" spans="1:8" x14ac:dyDescent="0.25">
      <c r="A199" s="54" t="e">
        <f t="shared" si="12"/>
        <v>#VALUE!</v>
      </c>
      <c r="B199" s="54" t="e">
        <f>IF(A199&gt;$A$4*12,"",VLOOKUP(A199,Lists!$L$5:$N$605,2,FALSE))</f>
        <v>#VALUE!</v>
      </c>
      <c r="C199" s="53" t="e">
        <f t="shared" si="13"/>
        <v>#VALUE!</v>
      </c>
      <c r="D199" s="39" t="e">
        <f t="shared" si="14"/>
        <v>#VALUE!</v>
      </c>
      <c r="E199" s="39" t="e">
        <f>IF(A199&gt;$A$4*12,"",ROUND(+'Local Minister Worksheet'!$E$20/12,0))</f>
        <v>#VALUE!</v>
      </c>
      <c r="F199" s="39" t="e">
        <f t="shared" si="15"/>
        <v>#VALUE!</v>
      </c>
      <c r="G199" s="39" t="e">
        <f t="shared" si="16"/>
        <v>#VALUE!</v>
      </c>
      <c r="H199" s="39" t="e">
        <f t="shared" si="17"/>
        <v>#VALUE!</v>
      </c>
    </row>
    <row r="200" spans="1:8" x14ac:dyDescent="0.25">
      <c r="A200" s="54" t="e">
        <f t="shared" ref="A200:A263" si="18">IF(A199&lt;($A$4*12),A199+1,"")</f>
        <v>#VALUE!</v>
      </c>
      <c r="B200" s="54" t="e">
        <f>IF(A200&gt;$A$4*12,"",VLOOKUP(A200,Lists!$L$5:$N$605,2,FALSE))</f>
        <v>#VALUE!</v>
      </c>
      <c r="C200" s="53" t="e">
        <f t="shared" ref="C200:C263" si="19">IF(A200&gt;$A$4*12,"",C199)</f>
        <v>#VALUE!</v>
      </c>
      <c r="D200" s="39" t="e">
        <f t="shared" ref="D200:D263" si="20">IF(A200&gt;$A$4*12,"",+H199)</f>
        <v>#VALUE!</v>
      </c>
      <c r="E200" s="39" t="e">
        <f>IF(A200&gt;$A$4*12,"",ROUND(+'Local Minister Worksheet'!$E$20/12,0))</f>
        <v>#VALUE!</v>
      </c>
      <c r="F200" s="39" t="e">
        <f t="shared" ref="F200:F263" si="21">IF(A200&gt;$A$4*12,"",ROUND((+D200+E200)*C200/12,0))</f>
        <v>#VALUE!</v>
      </c>
      <c r="G200" s="39" t="e">
        <f t="shared" ref="G200:G263" si="22">IF(A200&gt;$A$4*12,"",G199)</f>
        <v>#VALUE!</v>
      </c>
      <c r="H200" s="39" t="e">
        <f t="shared" ref="H200:H263" si="23">IF(A200&gt;$A$4*12,"",+D200+E200+F200-G200)</f>
        <v>#VALUE!</v>
      </c>
    </row>
    <row r="201" spans="1:8" x14ac:dyDescent="0.25">
      <c r="A201" s="54" t="e">
        <f t="shared" si="18"/>
        <v>#VALUE!</v>
      </c>
      <c r="B201" s="54" t="e">
        <f>IF(A201&gt;$A$4*12,"",VLOOKUP(A201,Lists!$L$5:$N$605,2,FALSE))</f>
        <v>#VALUE!</v>
      </c>
      <c r="C201" s="53" t="e">
        <f t="shared" si="19"/>
        <v>#VALUE!</v>
      </c>
      <c r="D201" s="39" t="e">
        <f t="shared" si="20"/>
        <v>#VALUE!</v>
      </c>
      <c r="E201" s="39" t="e">
        <f>IF(A201&gt;$A$4*12,"",ROUND(+'Local Minister Worksheet'!$E$20/12,0))</f>
        <v>#VALUE!</v>
      </c>
      <c r="F201" s="39" t="e">
        <f t="shared" si="21"/>
        <v>#VALUE!</v>
      </c>
      <c r="G201" s="39" t="e">
        <f t="shared" si="22"/>
        <v>#VALUE!</v>
      </c>
      <c r="H201" s="39" t="e">
        <f t="shared" si="23"/>
        <v>#VALUE!</v>
      </c>
    </row>
    <row r="202" spans="1:8" x14ac:dyDescent="0.25">
      <c r="A202" s="54" t="e">
        <f t="shared" si="18"/>
        <v>#VALUE!</v>
      </c>
      <c r="B202" s="54" t="e">
        <f>IF(A202&gt;$A$4*12,"",VLOOKUP(A202,Lists!$L$5:$N$605,2,FALSE))</f>
        <v>#VALUE!</v>
      </c>
      <c r="C202" s="53" t="e">
        <f t="shared" si="19"/>
        <v>#VALUE!</v>
      </c>
      <c r="D202" s="39" t="e">
        <f t="shared" si="20"/>
        <v>#VALUE!</v>
      </c>
      <c r="E202" s="39" t="e">
        <f>IF(A202&gt;$A$4*12,"",ROUND(+'Local Minister Worksheet'!$E$20/12,0))</f>
        <v>#VALUE!</v>
      </c>
      <c r="F202" s="39" t="e">
        <f t="shared" si="21"/>
        <v>#VALUE!</v>
      </c>
      <c r="G202" s="39" t="e">
        <f t="shared" si="22"/>
        <v>#VALUE!</v>
      </c>
      <c r="H202" s="39" t="e">
        <f t="shared" si="23"/>
        <v>#VALUE!</v>
      </c>
    </row>
    <row r="203" spans="1:8" x14ac:dyDescent="0.25">
      <c r="A203" s="54" t="e">
        <f t="shared" si="18"/>
        <v>#VALUE!</v>
      </c>
      <c r="B203" s="54" t="e">
        <f>IF(A203&gt;$A$4*12,"",VLOOKUP(A203,Lists!$L$5:$N$605,2,FALSE))</f>
        <v>#VALUE!</v>
      </c>
      <c r="C203" s="53" t="e">
        <f t="shared" si="19"/>
        <v>#VALUE!</v>
      </c>
      <c r="D203" s="39" t="e">
        <f t="shared" si="20"/>
        <v>#VALUE!</v>
      </c>
      <c r="E203" s="39" t="e">
        <f>IF(A203&gt;$A$4*12,"",ROUND(+'Local Minister Worksheet'!$E$20/12,0))</f>
        <v>#VALUE!</v>
      </c>
      <c r="F203" s="39" t="e">
        <f t="shared" si="21"/>
        <v>#VALUE!</v>
      </c>
      <c r="G203" s="39" t="e">
        <f t="shared" si="22"/>
        <v>#VALUE!</v>
      </c>
      <c r="H203" s="39" t="e">
        <f t="shared" si="23"/>
        <v>#VALUE!</v>
      </c>
    </row>
    <row r="204" spans="1:8" x14ac:dyDescent="0.25">
      <c r="A204" s="54" t="e">
        <f t="shared" si="18"/>
        <v>#VALUE!</v>
      </c>
      <c r="B204" s="54" t="e">
        <f>IF(A204&gt;$A$4*12,"",VLOOKUP(A204,Lists!$L$5:$N$605,2,FALSE))</f>
        <v>#VALUE!</v>
      </c>
      <c r="C204" s="53" t="e">
        <f t="shared" si="19"/>
        <v>#VALUE!</v>
      </c>
      <c r="D204" s="39" t="e">
        <f t="shared" si="20"/>
        <v>#VALUE!</v>
      </c>
      <c r="E204" s="39" t="e">
        <f>IF(A204&gt;$A$4*12,"",ROUND(+'Local Minister Worksheet'!$E$20/12,0))</f>
        <v>#VALUE!</v>
      </c>
      <c r="F204" s="39" t="e">
        <f t="shared" si="21"/>
        <v>#VALUE!</v>
      </c>
      <c r="G204" s="39" t="e">
        <f t="shared" si="22"/>
        <v>#VALUE!</v>
      </c>
      <c r="H204" s="39" t="e">
        <f t="shared" si="23"/>
        <v>#VALUE!</v>
      </c>
    </row>
    <row r="205" spans="1:8" x14ac:dyDescent="0.25">
      <c r="A205" s="54" t="e">
        <f t="shared" si="18"/>
        <v>#VALUE!</v>
      </c>
      <c r="B205" s="54" t="e">
        <f>IF(A205&gt;$A$4*12,"",VLOOKUP(A205,Lists!$L$5:$N$605,2,FALSE))</f>
        <v>#VALUE!</v>
      </c>
      <c r="C205" s="53" t="e">
        <f t="shared" si="19"/>
        <v>#VALUE!</v>
      </c>
      <c r="D205" s="39" t="e">
        <f t="shared" si="20"/>
        <v>#VALUE!</v>
      </c>
      <c r="E205" s="39" t="e">
        <f>IF(A205&gt;$A$4*12,"",ROUND(+'Local Minister Worksheet'!$E$20/12,0))</f>
        <v>#VALUE!</v>
      </c>
      <c r="F205" s="39" t="e">
        <f t="shared" si="21"/>
        <v>#VALUE!</v>
      </c>
      <c r="G205" s="39" t="e">
        <f t="shared" si="22"/>
        <v>#VALUE!</v>
      </c>
      <c r="H205" s="39" t="e">
        <f t="shared" si="23"/>
        <v>#VALUE!</v>
      </c>
    </row>
    <row r="206" spans="1:8" x14ac:dyDescent="0.25">
      <c r="A206" s="54" t="e">
        <f t="shared" si="18"/>
        <v>#VALUE!</v>
      </c>
      <c r="B206" s="54" t="e">
        <f>IF(A206&gt;$A$4*12,"",VLOOKUP(A206,Lists!$L$5:$N$605,2,FALSE))</f>
        <v>#VALUE!</v>
      </c>
      <c r="C206" s="53" t="e">
        <f t="shared" si="19"/>
        <v>#VALUE!</v>
      </c>
      <c r="D206" s="39" t="e">
        <f t="shared" si="20"/>
        <v>#VALUE!</v>
      </c>
      <c r="E206" s="39" t="e">
        <f>IF(A206&gt;$A$4*12,"",ROUND(+'Local Minister Worksheet'!$E$20/12,0))</f>
        <v>#VALUE!</v>
      </c>
      <c r="F206" s="39" t="e">
        <f t="shared" si="21"/>
        <v>#VALUE!</v>
      </c>
      <c r="G206" s="39" t="e">
        <f t="shared" si="22"/>
        <v>#VALUE!</v>
      </c>
      <c r="H206" s="39" t="e">
        <f t="shared" si="23"/>
        <v>#VALUE!</v>
      </c>
    </row>
    <row r="207" spans="1:8" x14ac:dyDescent="0.25">
      <c r="A207" s="54" t="e">
        <f t="shared" si="18"/>
        <v>#VALUE!</v>
      </c>
      <c r="B207" s="54" t="e">
        <f>IF(A207&gt;$A$4*12,"",VLOOKUP(A207,Lists!$L$5:$N$605,2,FALSE))</f>
        <v>#VALUE!</v>
      </c>
      <c r="C207" s="53" t="e">
        <f t="shared" si="19"/>
        <v>#VALUE!</v>
      </c>
      <c r="D207" s="39" t="e">
        <f t="shared" si="20"/>
        <v>#VALUE!</v>
      </c>
      <c r="E207" s="39" t="e">
        <f>IF(A207&gt;$A$4*12,"",ROUND(+'Local Minister Worksheet'!$E$20/12,0))</f>
        <v>#VALUE!</v>
      </c>
      <c r="F207" s="39" t="e">
        <f t="shared" si="21"/>
        <v>#VALUE!</v>
      </c>
      <c r="G207" s="39" t="e">
        <f t="shared" si="22"/>
        <v>#VALUE!</v>
      </c>
      <c r="H207" s="39" t="e">
        <f t="shared" si="23"/>
        <v>#VALUE!</v>
      </c>
    </row>
    <row r="208" spans="1:8" x14ac:dyDescent="0.25">
      <c r="A208" s="54" t="e">
        <f t="shared" si="18"/>
        <v>#VALUE!</v>
      </c>
      <c r="B208" s="54" t="e">
        <f>IF(A208&gt;$A$4*12,"",VLOOKUP(A208,Lists!$L$5:$N$605,2,FALSE))</f>
        <v>#VALUE!</v>
      </c>
      <c r="C208" s="53" t="e">
        <f t="shared" si="19"/>
        <v>#VALUE!</v>
      </c>
      <c r="D208" s="39" t="e">
        <f t="shared" si="20"/>
        <v>#VALUE!</v>
      </c>
      <c r="E208" s="39" t="e">
        <f>IF(A208&gt;$A$4*12,"",ROUND(+'Local Minister Worksheet'!$E$20/12,0))</f>
        <v>#VALUE!</v>
      </c>
      <c r="F208" s="39" t="e">
        <f t="shared" si="21"/>
        <v>#VALUE!</v>
      </c>
      <c r="G208" s="39" t="e">
        <f t="shared" si="22"/>
        <v>#VALUE!</v>
      </c>
      <c r="H208" s="39" t="e">
        <f t="shared" si="23"/>
        <v>#VALUE!</v>
      </c>
    </row>
    <row r="209" spans="1:8" x14ac:dyDescent="0.25">
      <c r="A209" s="54" t="e">
        <f t="shared" si="18"/>
        <v>#VALUE!</v>
      </c>
      <c r="B209" s="54" t="e">
        <f>IF(A209&gt;$A$4*12,"",VLOOKUP(A209,Lists!$L$5:$N$605,2,FALSE))</f>
        <v>#VALUE!</v>
      </c>
      <c r="C209" s="53" t="e">
        <f t="shared" si="19"/>
        <v>#VALUE!</v>
      </c>
      <c r="D209" s="39" t="e">
        <f t="shared" si="20"/>
        <v>#VALUE!</v>
      </c>
      <c r="E209" s="39" t="e">
        <f>IF(A209&gt;$A$4*12,"",ROUND(+'Local Minister Worksheet'!$E$20/12,0))</f>
        <v>#VALUE!</v>
      </c>
      <c r="F209" s="39" t="e">
        <f t="shared" si="21"/>
        <v>#VALUE!</v>
      </c>
      <c r="G209" s="39" t="e">
        <f t="shared" si="22"/>
        <v>#VALUE!</v>
      </c>
      <c r="H209" s="39" t="e">
        <f t="shared" si="23"/>
        <v>#VALUE!</v>
      </c>
    </row>
    <row r="210" spans="1:8" x14ac:dyDescent="0.25">
      <c r="A210" s="54" t="e">
        <f t="shared" si="18"/>
        <v>#VALUE!</v>
      </c>
      <c r="B210" s="54" t="e">
        <f>IF(A210&gt;$A$4*12,"",VLOOKUP(A210,Lists!$L$5:$N$605,2,FALSE))</f>
        <v>#VALUE!</v>
      </c>
      <c r="C210" s="53" t="e">
        <f t="shared" si="19"/>
        <v>#VALUE!</v>
      </c>
      <c r="D210" s="39" t="e">
        <f t="shared" si="20"/>
        <v>#VALUE!</v>
      </c>
      <c r="E210" s="39" t="e">
        <f>IF(A210&gt;$A$4*12,"",ROUND(+'Local Minister Worksheet'!$E$20/12,0))</f>
        <v>#VALUE!</v>
      </c>
      <c r="F210" s="39" t="e">
        <f t="shared" si="21"/>
        <v>#VALUE!</v>
      </c>
      <c r="G210" s="39" t="e">
        <f t="shared" si="22"/>
        <v>#VALUE!</v>
      </c>
      <c r="H210" s="39" t="e">
        <f t="shared" si="23"/>
        <v>#VALUE!</v>
      </c>
    </row>
    <row r="211" spans="1:8" x14ac:dyDescent="0.25">
      <c r="A211" s="54" t="e">
        <f t="shared" si="18"/>
        <v>#VALUE!</v>
      </c>
      <c r="B211" s="54" t="e">
        <f>IF(A211&gt;$A$4*12,"",VLOOKUP(A211,Lists!$L$5:$N$605,2,FALSE))</f>
        <v>#VALUE!</v>
      </c>
      <c r="C211" s="53" t="e">
        <f t="shared" si="19"/>
        <v>#VALUE!</v>
      </c>
      <c r="D211" s="39" t="e">
        <f t="shared" si="20"/>
        <v>#VALUE!</v>
      </c>
      <c r="E211" s="39" t="e">
        <f>IF(A211&gt;$A$4*12,"",ROUND(+'Local Minister Worksheet'!$E$20/12,0))</f>
        <v>#VALUE!</v>
      </c>
      <c r="F211" s="39" t="e">
        <f t="shared" si="21"/>
        <v>#VALUE!</v>
      </c>
      <c r="G211" s="39" t="e">
        <f t="shared" si="22"/>
        <v>#VALUE!</v>
      </c>
      <c r="H211" s="39" t="e">
        <f t="shared" si="23"/>
        <v>#VALUE!</v>
      </c>
    </row>
    <row r="212" spans="1:8" x14ac:dyDescent="0.25">
      <c r="A212" s="54" t="e">
        <f t="shared" si="18"/>
        <v>#VALUE!</v>
      </c>
      <c r="B212" s="54" t="e">
        <f>IF(A212&gt;$A$4*12,"",VLOOKUP(A212,Lists!$L$5:$N$605,2,FALSE))</f>
        <v>#VALUE!</v>
      </c>
      <c r="C212" s="53" t="e">
        <f t="shared" si="19"/>
        <v>#VALUE!</v>
      </c>
      <c r="D212" s="39" t="e">
        <f t="shared" si="20"/>
        <v>#VALUE!</v>
      </c>
      <c r="E212" s="39" t="e">
        <f>IF(A212&gt;$A$4*12,"",ROUND(+'Local Minister Worksheet'!$E$20/12,0))</f>
        <v>#VALUE!</v>
      </c>
      <c r="F212" s="39" t="e">
        <f t="shared" si="21"/>
        <v>#VALUE!</v>
      </c>
      <c r="G212" s="39" t="e">
        <f t="shared" si="22"/>
        <v>#VALUE!</v>
      </c>
      <c r="H212" s="39" t="e">
        <f t="shared" si="23"/>
        <v>#VALUE!</v>
      </c>
    </row>
    <row r="213" spans="1:8" x14ac:dyDescent="0.25">
      <c r="A213" s="54" t="e">
        <f t="shared" si="18"/>
        <v>#VALUE!</v>
      </c>
      <c r="B213" s="54" t="e">
        <f>IF(A213&gt;$A$4*12,"",VLOOKUP(A213,Lists!$L$5:$N$605,2,FALSE))</f>
        <v>#VALUE!</v>
      </c>
      <c r="C213" s="53" t="e">
        <f t="shared" si="19"/>
        <v>#VALUE!</v>
      </c>
      <c r="D213" s="39" t="e">
        <f t="shared" si="20"/>
        <v>#VALUE!</v>
      </c>
      <c r="E213" s="39" t="e">
        <f>IF(A213&gt;$A$4*12,"",ROUND(+'Local Minister Worksheet'!$E$20/12,0))</f>
        <v>#VALUE!</v>
      </c>
      <c r="F213" s="39" t="e">
        <f t="shared" si="21"/>
        <v>#VALUE!</v>
      </c>
      <c r="G213" s="39" t="e">
        <f t="shared" si="22"/>
        <v>#VALUE!</v>
      </c>
      <c r="H213" s="39" t="e">
        <f t="shared" si="23"/>
        <v>#VALUE!</v>
      </c>
    </row>
    <row r="214" spans="1:8" x14ac:dyDescent="0.25">
      <c r="A214" s="54" t="e">
        <f t="shared" si="18"/>
        <v>#VALUE!</v>
      </c>
      <c r="B214" s="54" t="e">
        <f>IF(A214&gt;$A$4*12,"",VLOOKUP(A214,Lists!$L$5:$N$605,2,FALSE))</f>
        <v>#VALUE!</v>
      </c>
      <c r="C214" s="53" t="e">
        <f t="shared" si="19"/>
        <v>#VALUE!</v>
      </c>
      <c r="D214" s="39" t="e">
        <f t="shared" si="20"/>
        <v>#VALUE!</v>
      </c>
      <c r="E214" s="39" t="e">
        <f>IF(A214&gt;$A$4*12,"",ROUND(+'Local Minister Worksheet'!$E$20/12,0))</f>
        <v>#VALUE!</v>
      </c>
      <c r="F214" s="39" t="e">
        <f t="shared" si="21"/>
        <v>#VALUE!</v>
      </c>
      <c r="G214" s="39" t="e">
        <f t="shared" si="22"/>
        <v>#VALUE!</v>
      </c>
      <c r="H214" s="39" t="e">
        <f t="shared" si="23"/>
        <v>#VALUE!</v>
      </c>
    </row>
    <row r="215" spans="1:8" x14ac:dyDescent="0.25">
      <c r="A215" s="54" t="e">
        <f t="shared" si="18"/>
        <v>#VALUE!</v>
      </c>
      <c r="B215" s="54" t="e">
        <f>IF(A215&gt;$A$4*12,"",VLOOKUP(A215,Lists!$L$5:$N$605,2,FALSE))</f>
        <v>#VALUE!</v>
      </c>
      <c r="C215" s="53" t="e">
        <f t="shared" si="19"/>
        <v>#VALUE!</v>
      </c>
      <c r="D215" s="39" t="e">
        <f t="shared" si="20"/>
        <v>#VALUE!</v>
      </c>
      <c r="E215" s="39" t="e">
        <f>IF(A215&gt;$A$4*12,"",ROUND(+'Local Minister Worksheet'!$E$20/12,0))</f>
        <v>#VALUE!</v>
      </c>
      <c r="F215" s="39" t="e">
        <f t="shared" si="21"/>
        <v>#VALUE!</v>
      </c>
      <c r="G215" s="39" t="e">
        <f t="shared" si="22"/>
        <v>#VALUE!</v>
      </c>
      <c r="H215" s="39" t="e">
        <f t="shared" si="23"/>
        <v>#VALUE!</v>
      </c>
    </row>
    <row r="216" spans="1:8" x14ac:dyDescent="0.25">
      <c r="A216" s="54" t="e">
        <f t="shared" si="18"/>
        <v>#VALUE!</v>
      </c>
      <c r="B216" s="54" t="e">
        <f>IF(A216&gt;$A$4*12,"",VLOOKUP(A216,Lists!$L$5:$N$605,2,FALSE))</f>
        <v>#VALUE!</v>
      </c>
      <c r="C216" s="53" t="e">
        <f t="shared" si="19"/>
        <v>#VALUE!</v>
      </c>
      <c r="D216" s="39" t="e">
        <f t="shared" si="20"/>
        <v>#VALUE!</v>
      </c>
      <c r="E216" s="39" t="e">
        <f>IF(A216&gt;$A$4*12,"",ROUND(+'Local Minister Worksheet'!$E$20/12,0))</f>
        <v>#VALUE!</v>
      </c>
      <c r="F216" s="39" t="e">
        <f t="shared" si="21"/>
        <v>#VALUE!</v>
      </c>
      <c r="G216" s="39" t="e">
        <f t="shared" si="22"/>
        <v>#VALUE!</v>
      </c>
      <c r="H216" s="39" t="e">
        <f t="shared" si="23"/>
        <v>#VALUE!</v>
      </c>
    </row>
    <row r="217" spans="1:8" x14ac:dyDescent="0.25">
      <c r="A217" s="54" t="e">
        <f t="shared" si="18"/>
        <v>#VALUE!</v>
      </c>
      <c r="B217" s="54" t="e">
        <f>IF(A217&gt;$A$4*12,"",VLOOKUP(A217,Lists!$L$5:$N$605,2,FALSE))</f>
        <v>#VALUE!</v>
      </c>
      <c r="C217" s="53" t="e">
        <f t="shared" si="19"/>
        <v>#VALUE!</v>
      </c>
      <c r="D217" s="39" t="e">
        <f t="shared" si="20"/>
        <v>#VALUE!</v>
      </c>
      <c r="E217" s="39" t="e">
        <f>IF(A217&gt;$A$4*12,"",ROUND(+'Local Minister Worksheet'!$E$20/12,0))</f>
        <v>#VALUE!</v>
      </c>
      <c r="F217" s="39" t="e">
        <f t="shared" si="21"/>
        <v>#VALUE!</v>
      </c>
      <c r="G217" s="39" t="e">
        <f t="shared" si="22"/>
        <v>#VALUE!</v>
      </c>
      <c r="H217" s="39" t="e">
        <f t="shared" si="23"/>
        <v>#VALUE!</v>
      </c>
    </row>
    <row r="218" spans="1:8" x14ac:dyDescent="0.25">
      <c r="A218" s="54" t="e">
        <f t="shared" si="18"/>
        <v>#VALUE!</v>
      </c>
      <c r="B218" s="54" t="e">
        <f>IF(A218&gt;$A$4*12,"",VLOOKUP(A218,Lists!$L$5:$N$605,2,FALSE))</f>
        <v>#VALUE!</v>
      </c>
      <c r="C218" s="53" t="e">
        <f t="shared" si="19"/>
        <v>#VALUE!</v>
      </c>
      <c r="D218" s="39" t="e">
        <f t="shared" si="20"/>
        <v>#VALUE!</v>
      </c>
      <c r="E218" s="39" t="e">
        <f>IF(A218&gt;$A$4*12,"",ROUND(+'Local Minister Worksheet'!$E$20/12,0))</f>
        <v>#VALUE!</v>
      </c>
      <c r="F218" s="39" t="e">
        <f t="shared" si="21"/>
        <v>#VALUE!</v>
      </c>
      <c r="G218" s="39" t="e">
        <f t="shared" si="22"/>
        <v>#VALUE!</v>
      </c>
      <c r="H218" s="39" t="e">
        <f t="shared" si="23"/>
        <v>#VALUE!</v>
      </c>
    </row>
    <row r="219" spans="1:8" x14ac:dyDescent="0.25">
      <c r="A219" s="54" t="e">
        <f t="shared" si="18"/>
        <v>#VALUE!</v>
      </c>
      <c r="B219" s="54" t="e">
        <f>IF(A219&gt;$A$4*12,"",VLOOKUP(A219,Lists!$L$5:$N$605,2,FALSE))</f>
        <v>#VALUE!</v>
      </c>
      <c r="C219" s="53" t="e">
        <f t="shared" si="19"/>
        <v>#VALUE!</v>
      </c>
      <c r="D219" s="39" t="e">
        <f t="shared" si="20"/>
        <v>#VALUE!</v>
      </c>
      <c r="E219" s="39" t="e">
        <f>IF(A219&gt;$A$4*12,"",ROUND(+'Local Minister Worksheet'!$E$20/12,0))</f>
        <v>#VALUE!</v>
      </c>
      <c r="F219" s="39" t="e">
        <f t="shared" si="21"/>
        <v>#VALUE!</v>
      </c>
      <c r="G219" s="39" t="e">
        <f t="shared" si="22"/>
        <v>#VALUE!</v>
      </c>
      <c r="H219" s="39" t="e">
        <f t="shared" si="23"/>
        <v>#VALUE!</v>
      </c>
    </row>
    <row r="220" spans="1:8" x14ac:dyDescent="0.25">
      <c r="A220" s="54" t="e">
        <f t="shared" si="18"/>
        <v>#VALUE!</v>
      </c>
      <c r="B220" s="54" t="e">
        <f>IF(A220&gt;$A$4*12,"",VLOOKUP(A220,Lists!$L$5:$N$605,2,FALSE))</f>
        <v>#VALUE!</v>
      </c>
      <c r="C220" s="53" t="e">
        <f t="shared" si="19"/>
        <v>#VALUE!</v>
      </c>
      <c r="D220" s="39" t="e">
        <f t="shared" si="20"/>
        <v>#VALUE!</v>
      </c>
      <c r="E220" s="39" t="e">
        <f>IF(A220&gt;$A$4*12,"",ROUND(+'Local Minister Worksheet'!$E$20/12,0))</f>
        <v>#VALUE!</v>
      </c>
      <c r="F220" s="39" t="e">
        <f t="shared" si="21"/>
        <v>#VALUE!</v>
      </c>
      <c r="G220" s="39" t="e">
        <f t="shared" si="22"/>
        <v>#VALUE!</v>
      </c>
      <c r="H220" s="39" t="e">
        <f t="shared" si="23"/>
        <v>#VALUE!</v>
      </c>
    </row>
    <row r="221" spans="1:8" x14ac:dyDescent="0.25">
      <c r="A221" s="54" t="e">
        <f t="shared" si="18"/>
        <v>#VALUE!</v>
      </c>
      <c r="B221" s="54" t="e">
        <f>IF(A221&gt;$A$4*12,"",VLOOKUP(A221,Lists!$L$5:$N$605,2,FALSE))</f>
        <v>#VALUE!</v>
      </c>
      <c r="C221" s="53" t="e">
        <f t="shared" si="19"/>
        <v>#VALUE!</v>
      </c>
      <c r="D221" s="39" t="e">
        <f t="shared" si="20"/>
        <v>#VALUE!</v>
      </c>
      <c r="E221" s="39" t="e">
        <f>IF(A221&gt;$A$4*12,"",ROUND(+'Local Minister Worksheet'!$E$20/12,0))</f>
        <v>#VALUE!</v>
      </c>
      <c r="F221" s="39" t="e">
        <f t="shared" si="21"/>
        <v>#VALUE!</v>
      </c>
      <c r="G221" s="39" t="e">
        <f t="shared" si="22"/>
        <v>#VALUE!</v>
      </c>
      <c r="H221" s="39" t="e">
        <f t="shared" si="23"/>
        <v>#VALUE!</v>
      </c>
    </row>
    <row r="222" spans="1:8" x14ac:dyDescent="0.25">
      <c r="A222" s="54" t="e">
        <f t="shared" si="18"/>
        <v>#VALUE!</v>
      </c>
      <c r="B222" s="54" t="e">
        <f>IF(A222&gt;$A$4*12,"",VLOOKUP(A222,Lists!$L$5:$N$605,2,FALSE))</f>
        <v>#VALUE!</v>
      </c>
      <c r="C222" s="53" t="e">
        <f t="shared" si="19"/>
        <v>#VALUE!</v>
      </c>
      <c r="D222" s="39" t="e">
        <f t="shared" si="20"/>
        <v>#VALUE!</v>
      </c>
      <c r="E222" s="39" t="e">
        <f>IF(A222&gt;$A$4*12,"",ROUND(+'Local Minister Worksheet'!$E$20/12,0))</f>
        <v>#VALUE!</v>
      </c>
      <c r="F222" s="39" t="e">
        <f t="shared" si="21"/>
        <v>#VALUE!</v>
      </c>
      <c r="G222" s="39" t="e">
        <f t="shared" si="22"/>
        <v>#VALUE!</v>
      </c>
      <c r="H222" s="39" t="e">
        <f t="shared" si="23"/>
        <v>#VALUE!</v>
      </c>
    </row>
    <row r="223" spans="1:8" x14ac:dyDescent="0.25">
      <c r="A223" s="54" t="e">
        <f t="shared" si="18"/>
        <v>#VALUE!</v>
      </c>
      <c r="B223" s="54" t="e">
        <f>IF(A223&gt;$A$4*12,"",VLOOKUP(A223,Lists!$L$5:$N$605,2,FALSE))</f>
        <v>#VALUE!</v>
      </c>
      <c r="C223" s="53" t="e">
        <f t="shared" si="19"/>
        <v>#VALUE!</v>
      </c>
      <c r="D223" s="39" t="e">
        <f t="shared" si="20"/>
        <v>#VALUE!</v>
      </c>
      <c r="E223" s="39" t="e">
        <f>IF(A223&gt;$A$4*12,"",ROUND(+'Local Minister Worksheet'!$E$20/12,0))</f>
        <v>#VALUE!</v>
      </c>
      <c r="F223" s="39" t="e">
        <f t="shared" si="21"/>
        <v>#VALUE!</v>
      </c>
      <c r="G223" s="39" t="e">
        <f t="shared" si="22"/>
        <v>#VALUE!</v>
      </c>
      <c r="H223" s="39" t="e">
        <f t="shared" si="23"/>
        <v>#VALUE!</v>
      </c>
    </row>
    <row r="224" spans="1:8" x14ac:dyDescent="0.25">
      <c r="A224" s="54" t="e">
        <f t="shared" si="18"/>
        <v>#VALUE!</v>
      </c>
      <c r="B224" s="54" t="e">
        <f>IF(A224&gt;$A$4*12,"",VLOOKUP(A224,Lists!$L$5:$N$605,2,FALSE))</f>
        <v>#VALUE!</v>
      </c>
      <c r="C224" s="53" t="e">
        <f t="shared" si="19"/>
        <v>#VALUE!</v>
      </c>
      <c r="D224" s="39" t="e">
        <f t="shared" si="20"/>
        <v>#VALUE!</v>
      </c>
      <c r="E224" s="39" t="e">
        <f>IF(A224&gt;$A$4*12,"",ROUND(+'Local Minister Worksheet'!$E$20/12,0))</f>
        <v>#VALUE!</v>
      </c>
      <c r="F224" s="39" t="e">
        <f t="shared" si="21"/>
        <v>#VALUE!</v>
      </c>
      <c r="G224" s="39" t="e">
        <f t="shared" si="22"/>
        <v>#VALUE!</v>
      </c>
      <c r="H224" s="39" t="e">
        <f t="shared" si="23"/>
        <v>#VALUE!</v>
      </c>
    </row>
    <row r="225" spans="1:8" x14ac:dyDescent="0.25">
      <c r="A225" s="54" t="e">
        <f t="shared" si="18"/>
        <v>#VALUE!</v>
      </c>
      <c r="B225" s="54" t="e">
        <f>IF(A225&gt;$A$4*12,"",VLOOKUP(A225,Lists!$L$5:$N$605,2,FALSE))</f>
        <v>#VALUE!</v>
      </c>
      <c r="C225" s="53" t="e">
        <f t="shared" si="19"/>
        <v>#VALUE!</v>
      </c>
      <c r="D225" s="39" t="e">
        <f t="shared" si="20"/>
        <v>#VALUE!</v>
      </c>
      <c r="E225" s="39" t="e">
        <f>IF(A225&gt;$A$4*12,"",ROUND(+'Local Minister Worksheet'!$E$20/12,0))</f>
        <v>#VALUE!</v>
      </c>
      <c r="F225" s="39" t="e">
        <f t="shared" si="21"/>
        <v>#VALUE!</v>
      </c>
      <c r="G225" s="39" t="e">
        <f t="shared" si="22"/>
        <v>#VALUE!</v>
      </c>
      <c r="H225" s="39" t="e">
        <f t="shared" si="23"/>
        <v>#VALUE!</v>
      </c>
    </row>
    <row r="226" spans="1:8" x14ac:dyDescent="0.25">
      <c r="A226" s="54" t="e">
        <f t="shared" si="18"/>
        <v>#VALUE!</v>
      </c>
      <c r="B226" s="54" t="e">
        <f>IF(A226&gt;$A$4*12,"",VLOOKUP(A226,Lists!$L$5:$N$605,2,FALSE))</f>
        <v>#VALUE!</v>
      </c>
      <c r="C226" s="53" t="e">
        <f t="shared" si="19"/>
        <v>#VALUE!</v>
      </c>
      <c r="D226" s="39" t="e">
        <f t="shared" si="20"/>
        <v>#VALUE!</v>
      </c>
      <c r="E226" s="39" t="e">
        <f>IF(A226&gt;$A$4*12,"",ROUND(+'Local Minister Worksheet'!$E$20/12,0))</f>
        <v>#VALUE!</v>
      </c>
      <c r="F226" s="39" t="e">
        <f t="shared" si="21"/>
        <v>#VALUE!</v>
      </c>
      <c r="G226" s="39" t="e">
        <f t="shared" si="22"/>
        <v>#VALUE!</v>
      </c>
      <c r="H226" s="39" t="e">
        <f t="shared" si="23"/>
        <v>#VALUE!</v>
      </c>
    </row>
    <row r="227" spans="1:8" x14ac:dyDescent="0.25">
      <c r="A227" s="54" t="e">
        <f t="shared" si="18"/>
        <v>#VALUE!</v>
      </c>
      <c r="B227" s="54" t="e">
        <f>IF(A227&gt;$A$4*12,"",VLOOKUP(A227,Lists!$L$5:$N$605,2,FALSE))</f>
        <v>#VALUE!</v>
      </c>
      <c r="C227" s="53" t="e">
        <f t="shared" si="19"/>
        <v>#VALUE!</v>
      </c>
      <c r="D227" s="39" t="e">
        <f t="shared" si="20"/>
        <v>#VALUE!</v>
      </c>
      <c r="E227" s="39" t="e">
        <f>IF(A227&gt;$A$4*12,"",ROUND(+'Local Minister Worksheet'!$E$20/12,0))</f>
        <v>#VALUE!</v>
      </c>
      <c r="F227" s="39" t="e">
        <f t="shared" si="21"/>
        <v>#VALUE!</v>
      </c>
      <c r="G227" s="39" t="e">
        <f t="shared" si="22"/>
        <v>#VALUE!</v>
      </c>
      <c r="H227" s="39" t="e">
        <f t="shared" si="23"/>
        <v>#VALUE!</v>
      </c>
    </row>
    <row r="228" spans="1:8" x14ac:dyDescent="0.25">
      <c r="A228" s="54" t="e">
        <f t="shared" si="18"/>
        <v>#VALUE!</v>
      </c>
      <c r="B228" s="54" t="e">
        <f>IF(A228&gt;$A$4*12,"",VLOOKUP(A228,Lists!$L$5:$N$605,2,FALSE))</f>
        <v>#VALUE!</v>
      </c>
      <c r="C228" s="53" t="e">
        <f t="shared" si="19"/>
        <v>#VALUE!</v>
      </c>
      <c r="D228" s="39" t="e">
        <f t="shared" si="20"/>
        <v>#VALUE!</v>
      </c>
      <c r="E228" s="39" t="e">
        <f>IF(A228&gt;$A$4*12,"",ROUND(+'Local Minister Worksheet'!$E$20/12,0))</f>
        <v>#VALUE!</v>
      </c>
      <c r="F228" s="39" t="e">
        <f t="shared" si="21"/>
        <v>#VALUE!</v>
      </c>
      <c r="G228" s="39" t="e">
        <f t="shared" si="22"/>
        <v>#VALUE!</v>
      </c>
      <c r="H228" s="39" t="e">
        <f t="shared" si="23"/>
        <v>#VALUE!</v>
      </c>
    </row>
    <row r="229" spans="1:8" x14ac:dyDescent="0.25">
      <c r="A229" s="54" t="e">
        <f t="shared" si="18"/>
        <v>#VALUE!</v>
      </c>
      <c r="B229" s="54" t="e">
        <f>IF(A229&gt;$A$4*12,"",VLOOKUP(A229,Lists!$L$5:$N$605,2,FALSE))</f>
        <v>#VALUE!</v>
      </c>
      <c r="C229" s="53" t="e">
        <f t="shared" si="19"/>
        <v>#VALUE!</v>
      </c>
      <c r="D229" s="39" t="e">
        <f t="shared" si="20"/>
        <v>#VALUE!</v>
      </c>
      <c r="E229" s="39" t="e">
        <f>IF(A229&gt;$A$4*12,"",ROUND(+'Local Minister Worksheet'!$E$20/12,0))</f>
        <v>#VALUE!</v>
      </c>
      <c r="F229" s="39" t="e">
        <f t="shared" si="21"/>
        <v>#VALUE!</v>
      </c>
      <c r="G229" s="39" t="e">
        <f t="shared" si="22"/>
        <v>#VALUE!</v>
      </c>
      <c r="H229" s="39" t="e">
        <f t="shared" si="23"/>
        <v>#VALUE!</v>
      </c>
    </row>
    <row r="230" spans="1:8" x14ac:dyDescent="0.25">
      <c r="A230" s="54" t="e">
        <f t="shared" si="18"/>
        <v>#VALUE!</v>
      </c>
      <c r="B230" s="54" t="e">
        <f>IF(A230&gt;$A$4*12,"",VLOOKUP(A230,Lists!$L$5:$N$605,2,FALSE))</f>
        <v>#VALUE!</v>
      </c>
      <c r="C230" s="53" t="e">
        <f t="shared" si="19"/>
        <v>#VALUE!</v>
      </c>
      <c r="D230" s="39" t="e">
        <f t="shared" si="20"/>
        <v>#VALUE!</v>
      </c>
      <c r="E230" s="39" t="e">
        <f>IF(A230&gt;$A$4*12,"",ROUND(+'Local Minister Worksheet'!$E$20/12,0))</f>
        <v>#VALUE!</v>
      </c>
      <c r="F230" s="39" t="e">
        <f t="shared" si="21"/>
        <v>#VALUE!</v>
      </c>
      <c r="G230" s="39" t="e">
        <f t="shared" si="22"/>
        <v>#VALUE!</v>
      </c>
      <c r="H230" s="39" t="e">
        <f t="shared" si="23"/>
        <v>#VALUE!</v>
      </c>
    </row>
    <row r="231" spans="1:8" x14ac:dyDescent="0.25">
      <c r="A231" s="54" t="e">
        <f t="shared" si="18"/>
        <v>#VALUE!</v>
      </c>
      <c r="B231" s="54" t="e">
        <f>IF(A231&gt;$A$4*12,"",VLOOKUP(A231,Lists!$L$5:$N$605,2,FALSE))</f>
        <v>#VALUE!</v>
      </c>
      <c r="C231" s="53" t="e">
        <f t="shared" si="19"/>
        <v>#VALUE!</v>
      </c>
      <c r="D231" s="39" t="e">
        <f t="shared" si="20"/>
        <v>#VALUE!</v>
      </c>
      <c r="E231" s="39" t="e">
        <f>IF(A231&gt;$A$4*12,"",ROUND(+'Local Minister Worksheet'!$E$20/12,0))</f>
        <v>#VALUE!</v>
      </c>
      <c r="F231" s="39" t="e">
        <f t="shared" si="21"/>
        <v>#VALUE!</v>
      </c>
      <c r="G231" s="39" t="e">
        <f t="shared" si="22"/>
        <v>#VALUE!</v>
      </c>
      <c r="H231" s="39" t="e">
        <f t="shared" si="23"/>
        <v>#VALUE!</v>
      </c>
    </row>
    <row r="232" spans="1:8" x14ac:dyDescent="0.25">
      <c r="A232" s="54" t="e">
        <f t="shared" si="18"/>
        <v>#VALUE!</v>
      </c>
      <c r="B232" s="54" t="e">
        <f>IF(A232&gt;$A$4*12,"",VLOOKUP(A232,Lists!$L$5:$N$605,2,FALSE))</f>
        <v>#VALUE!</v>
      </c>
      <c r="C232" s="53" t="e">
        <f t="shared" si="19"/>
        <v>#VALUE!</v>
      </c>
      <c r="D232" s="39" t="e">
        <f t="shared" si="20"/>
        <v>#VALUE!</v>
      </c>
      <c r="E232" s="39" t="e">
        <f>IF(A232&gt;$A$4*12,"",ROUND(+'Local Minister Worksheet'!$E$20/12,0))</f>
        <v>#VALUE!</v>
      </c>
      <c r="F232" s="39" t="e">
        <f t="shared" si="21"/>
        <v>#VALUE!</v>
      </c>
      <c r="G232" s="39" t="e">
        <f t="shared" si="22"/>
        <v>#VALUE!</v>
      </c>
      <c r="H232" s="39" t="e">
        <f t="shared" si="23"/>
        <v>#VALUE!</v>
      </c>
    </row>
    <row r="233" spans="1:8" x14ac:dyDescent="0.25">
      <c r="A233" s="54" t="e">
        <f t="shared" si="18"/>
        <v>#VALUE!</v>
      </c>
      <c r="B233" s="54" t="e">
        <f>IF(A233&gt;$A$4*12,"",VLOOKUP(A233,Lists!$L$5:$N$605,2,FALSE))</f>
        <v>#VALUE!</v>
      </c>
      <c r="C233" s="53" t="e">
        <f t="shared" si="19"/>
        <v>#VALUE!</v>
      </c>
      <c r="D233" s="39" t="e">
        <f t="shared" si="20"/>
        <v>#VALUE!</v>
      </c>
      <c r="E233" s="39" t="e">
        <f>IF(A233&gt;$A$4*12,"",ROUND(+'Local Minister Worksheet'!$E$20/12,0))</f>
        <v>#VALUE!</v>
      </c>
      <c r="F233" s="39" t="e">
        <f t="shared" si="21"/>
        <v>#VALUE!</v>
      </c>
      <c r="G233" s="39" t="e">
        <f t="shared" si="22"/>
        <v>#VALUE!</v>
      </c>
      <c r="H233" s="39" t="e">
        <f t="shared" si="23"/>
        <v>#VALUE!</v>
      </c>
    </row>
    <row r="234" spans="1:8" x14ac:dyDescent="0.25">
      <c r="A234" s="54" t="e">
        <f t="shared" si="18"/>
        <v>#VALUE!</v>
      </c>
      <c r="B234" s="54" t="e">
        <f>IF(A234&gt;$A$4*12,"",VLOOKUP(A234,Lists!$L$5:$N$605,2,FALSE))</f>
        <v>#VALUE!</v>
      </c>
      <c r="C234" s="53" t="e">
        <f t="shared" si="19"/>
        <v>#VALUE!</v>
      </c>
      <c r="D234" s="39" t="e">
        <f t="shared" si="20"/>
        <v>#VALUE!</v>
      </c>
      <c r="E234" s="39" t="e">
        <f>IF(A234&gt;$A$4*12,"",ROUND(+'Local Minister Worksheet'!$E$20/12,0))</f>
        <v>#VALUE!</v>
      </c>
      <c r="F234" s="39" t="e">
        <f t="shared" si="21"/>
        <v>#VALUE!</v>
      </c>
      <c r="G234" s="39" t="e">
        <f t="shared" si="22"/>
        <v>#VALUE!</v>
      </c>
      <c r="H234" s="39" t="e">
        <f t="shared" si="23"/>
        <v>#VALUE!</v>
      </c>
    </row>
    <row r="235" spans="1:8" x14ac:dyDescent="0.25">
      <c r="A235" s="54" t="e">
        <f t="shared" si="18"/>
        <v>#VALUE!</v>
      </c>
      <c r="B235" s="54" t="e">
        <f>IF(A235&gt;$A$4*12,"",VLOOKUP(A235,Lists!$L$5:$N$605,2,FALSE))</f>
        <v>#VALUE!</v>
      </c>
      <c r="C235" s="53" t="e">
        <f t="shared" si="19"/>
        <v>#VALUE!</v>
      </c>
      <c r="D235" s="39" t="e">
        <f t="shared" si="20"/>
        <v>#VALUE!</v>
      </c>
      <c r="E235" s="39" t="e">
        <f>IF(A235&gt;$A$4*12,"",ROUND(+'Local Minister Worksheet'!$E$20/12,0))</f>
        <v>#VALUE!</v>
      </c>
      <c r="F235" s="39" t="e">
        <f t="shared" si="21"/>
        <v>#VALUE!</v>
      </c>
      <c r="G235" s="39" t="e">
        <f t="shared" si="22"/>
        <v>#VALUE!</v>
      </c>
      <c r="H235" s="39" t="e">
        <f t="shared" si="23"/>
        <v>#VALUE!</v>
      </c>
    </row>
    <row r="236" spans="1:8" x14ac:dyDescent="0.25">
      <c r="A236" s="54" t="e">
        <f t="shared" si="18"/>
        <v>#VALUE!</v>
      </c>
      <c r="B236" s="54" t="e">
        <f>IF(A236&gt;$A$4*12,"",VLOOKUP(A236,Lists!$L$5:$N$605,2,FALSE))</f>
        <v>#VALUE!</v>
      </c>
      <c r="C236" s="53" t="e">
        <f t="shared" si="19"/>
        <v>#VALUE!</v>
      </c>
      <c r="D236" s="39" t="e">
        <f t="shared" si="20"/>
        <v>#VALUE!</v>
      </c>
      <c r="E236" s="39" t="e">
        <f>IF(A236&gt;$A$4*12,"",ROUND(+'Local Minister Worksheet'!$E$20/12,0))</f>
        <v>#VALUE!</v>
      </c>
      <c r="F236" s="39" t="e">
        <f t="shared" si="21"/>
        <v>#VALUE!</v>
      </c>
      <c r="G236" s="39" t="e">
        <f t="shared" si="22"/>
        <v>#VALUE!</v>
      </c>
      <c r="H236" s="39" t="e">
        <f t="shared" si="23"/>
        <v>#VALUE!</v>
      </c>
    </row>
    <row r="237" spans="1:8" x14ac:dyDescent="0.25">
      <c r="A237" s="54" t="e">
        <f t="shared" si="18"/>
        <v>#VALUE!</v>
      </c>
      <c r="B237" s="54" t="e">
        <f>IF(A237&gt;$A$4*12,"",VLOOKUP(A237,Lists!$L$5:$N$605,2,FALSE))</f>
        <v>#VALUE!</v>
      </c>
      <c r="C237" s="53" t="e">
        <f t="shared" si="19"/>
        <v>#VALUE!</v>
      </c>
      <c r="D237" s="39" t="e">
        <f t="shared" si="20"/>
        <v>#VALUE!</v>
      </c>
      <c r="E237" s="39" t="e">
        <f>IF(A237&gt;$A$4*12,"",ROUND(+'Local Minister Worksheet'!$E$20/12,0))</f>
        <v>#VALUE!</v>
      </c>
      <c r="F237" s="39" t="e">
        <f t="shared" si="21"/>
        <v>#VALUE!</v>
      </c>
      <c r="G237" s="39" t="e">
        <f t="shared" si="22"/>
        <v>#VALUE!</v>
      </c>
      <c r="H237" s="39" t="e">
        <f t="shared" si="23"/>
        <v>#VALUE!</v>
      </c>
    </row>
    <row r="238" spans="1:8" x14ac:dyDescent="0.25">
      <c r="A238" s="54" t="e">
        <f t="shared" si="18"/>
        <v>#VALUE!</v>
      </c>
      <c r="B238" s="54" t="e">
        <f>IF(A238&gt;$A$4*12,"",VLOOKUP(A238,Lists!$L$5:$N$605,2,FALSE))</f>
        <v>#VALUE!</v>
      </c>
      <c r="C238" s="53" t="e">
        <f t="shared" si="19"/>
        <v>#VALUE!</v>
      </c>
      <c r="D238" s="39" t="e">
        <f t="shared" si="20"/>
        <v>#VALUE!</v>
      </c>
      <c r="E238" s="39" t="e">
        <f>IF(A238&gt;$A$4*12,"",ROUND(+'Local Minister Worksheet'!$E$20/12,0))</f>
        <v>#VALUE!</v>
      </c>
      <c r="F238" s="39" t="e">
        <f t="shared" si="21"/>
        <v>#VALUE!</v>
      </c>
      <c r="G238" s="39" t="e">
        <f t="shared" si="22"/>
        <v>#VALUE!</v>
      </c>
      <c r="H238" s="39" t="e">
        <f t="shared" si="23"/>
        <v>#VALUE!</v>
      </c>
    </row>
    <row r="239" spans="1:8" x14ac:dyDescent="0.25">
      <c r="A239" s="54" t="e">
        <f t="shared" si="18"/>
        <v>#VALUE!</v>
      </c>
      <c r="B239" s="54" t="e">
        <f>IF(A239&gt;$A$4*12,"",VLOOKUP(A239,Lists!$L$5:$N$605,2,FALSE))</f>
        <v>#VALUE!</v>
      </c>
      <c r="C239" s="53" t="e">
        <f t="shared" si="19"/>
        <v>#VALUE!</v>
      </c>
      <c r="D239" s="39" t="e">
        <f t="shared" si="20"/>
        <v>#VALUE!</v>
      </c>
      <c r="E239" s="39" t="e">
        <f>IF(A239&gt;$A$4*12,"",ROUND(+'Local Minister Worksheet'!$E$20/12,0))</f>
        <v>#VALUE!</v>
      </c>
      <c r="F239" s="39" t="e">
        <f t="shared" si="21"/>
        <v>#VALUE!</v>
      </c>
      <c r="G239" s="39" t="e">
        <f t="shared" si="22"/>
        <v>#VALUE!</v>
      </c>
      <c r="H239" s="39" t="e">
        <f t="shared" si="23"/>
        <v>#VALUE!</v>
      </c>
    </row>
    <row r="240" spans="1:8" x14ac:dyDescent="0.25">
      <c r="A240" s="54" t="e">
        <f t="shared" si="18"/>
        <v>#VALUE!</v>
      </c>
      <c r="B240" s="54" t="e">
        <f>IF(A240&gt;$A$4*12,"",VLOOKUP(A240,Lists!$L$5:$N$605,2,FALSE))</f>
        <v>#VALUE!</v>
      </c>
      <c r="C240" s="53" t="e">
        <f t="shared" si="19"/>
        <v>#VALUE!</v>
      </c>
      <c r="D240" s="39" t="e">
        <f t="shared" si="20"/>
        <v>#VALUE!</v>
      </c>
      <c r="E240" s="39" t="e">
        <f>IF(A240&gt;$A$4*12,"",ROUND(+'Local Minister Worksheet'!$E$20/12,0))</f>
        <v>#VALUE!</v>
      </c>
      <c r="F240" s="39" t="e">
        <f t="shared" si="21"/>
        <v>#VALUE!</v>
      </c>
      <c r="G240" s="39" t="e">
        <f t="shared" si="22"/>
        <v>#VALUE!</v>
      </c>
      <c r="H240" s="39" t="e">
        <f t="shared" si="23"/>
        <v>#VALUE!</v>
      </c>
    </row>
    <row r="241" spans="1:8" x14ac:dyDescent="0.25">
      <c r="A241" s="54" t="e">
        <f t="shared" si="18"/>
        <v>#VALUE!</v>
      </c>
      <c r="B241" s="54" t="e">
        <f>IF(A241&gt;$A$4*12,"",VLOOKUP(A241,Lists!$L$5:$N$605,2,FALSE))</f>
        <v>#VALUE!</v>
      </c>
      <c r="C241" s="53" t="e">
        <f t="shared" si="19"/>
        <v>#VALUE!</v>
      </c>
      <c r="D241" s="39" t="e">
        <f t="shared" si="20"/>
        <v>#VALUE!</v>
      </c>
      <c r="E241" s="39" t="e">
        <f>IF(A241&gt;$A$4*12,"",ROUND(+'Local Minister Worksheet'!$E$20/12,0))</f>
        <v>#VALUE!</v>
      </c>
      <c r="F241" s="39" t="e">
        <f t="shared" si="21"/>
        <v>#VALUE!</v>
      </c>
      <c r="G241" s="39" t="e">
        <f t="shared" si="22"/>
        <v>#VALUE!</v>
      </c>
      <c r="H241" s="39" t="e">
        <f t="shared" si="23"/>
        <v>#VALUE!</v>
      </c>
    </row>
    <row r="242" spans="1:8" x14ac:dyDescent="0.25">
      <c r="A242" s="54" t="e">
        <f t="shared" si="18"/>
        <v>#VALUE!</v>
      </c>
      <c r="B242" s="54" t="e">
        <f>IF(A242&gt;$A$4*12,"",VLOOKUP(A242,Lists!$L$5:$N$605,2,FALSE))</f>
        <v>#VALUE!</v>
      </c>
      <c r="C242" s="53" t="e">
        <f t="shared" si="19"/>
        <v>#VALUE!</v>
      </c>
      <c r="D242" s="39" t="e">
        <f t="shared" si="20"/>
        <v>#VALUE!</v>
      </c>
      <c r="E242" s="39" t="e">
        <f>IF(A242&gt;$A$4*12,"",ROUND(+'Local Minister Worksheet'!$E$20/12,0))</f>
        <v>#VALUE!</v>
      </c>
      <c r="F242" s="39" t="e">
        <f t="shared" si="21"/>
        <v>#VALUE!</v>
      </c>
      <c r="G242" s="39" t="e">
        <f t="shared" si="22"/>
        <v>#VALUE!</v>
      </c>
      <c r="H242" s="39" t="e">
        <f t="shared" si="23"/>
        <v>#VALUE!</v>
      </c>
    </row>
    <row r="243" spans="1:8" x14ac:dyDescent="0.25">
      <c r="A243" s="54" t="e">
        <f t="shared" si="18"/>
        <v>#VALUE!</v>
      </c>
      <c r="B243" s="54" t="e">
        <f>IF(A243&gt;$A$4*12,"",VLOOKUP(A243,Lists!$L$5:$N$605,2,FALSE))</f>
        <v>#VALUE!</v>
      </c>
      <c r="C243" s="53" t="e">
        <f t="shared" si="19"/>
        <v>#VALUE!</v>
      </c>
      <c r="D243" s="39" t="e">
        <f t="shared" si="20"/>
        <v>#VALUE!</v>
      </c>
      <c r="E243" s="39" t="e">
        <f>IF(A243&gt;$A$4*12,"",ROUND(+'Local Minister Worksheet'!$E$20/12,0))</f>
        <v>#VALUE!</v>
      </c>
      <c r="F243" s="39" t="e">
        <f t="shared" si="21"/>
        <v>#VALUE!</v>
      </c>
      <c r="G243" s="39" t="e">
        <f t="shared" si="22"/>
        <v>#VALUE!</v>
      </c>
      <c r="H243" s="39" t="e">
        <f t="shared" si="23"/>
        <v>#VALUE!</v>
      </c>
    </row>
    <row r="244" spans="1:8" x14ac:dyDescent="0.25">
      <c r="A244" s="54" t="e">
        <f t="shared" si="18"/>
        <v>#VALUE!</v>
      </c>
      <c r="B244" s="54" t="e">
        <f>IF(A244&gt;$A$4*12,"",VLOOKUP(A244,Lists!$L$5:$N$605,2,FALSE))</f>
        <v>#VALUE!</v>
      </c>
      <c r="C244" s="53" t="e">
        <f t="shared" si="19"/>
        <v>#VALUE!</v>
      </c>
      <c r="D244" s="39" t="e">
        <f t="shared" si="20"/>
        <v>#VALUE!</v>
      </c>
      <c r="E244" s="39" t="e">
        <f>IF(A244&gt;$A$4*12,"",ROUND(+'Local Minister Worksheet'!$E$20/12,0))</f>
        <v>#VALUE!</v>
      </c>
      <c r="F244" s="39" t="e">
        <f t="shared" si="21"/>
        <v>#VALUE!</v>
      </c>
      <c r="G244" s="39" t="e">
        <f t="shared" si="22"/>
        <v>#VALUE!</v>
      </c>
      <c r="H244" s="39" t="e">
        <f t="shared" si="23"/>
        <v>#VALUE!</v>
      </c>
    </row>
    <row r="245" spans="1:8" x14ac:dyDescent="0.25">
      <c r="A245" s="54" t="e">
        <f t="shared" si="18"/>
        <v>#VALUE!</v>
      </c>
      <c r="B245" s="54" t="e">
        <f>IF(A245&gt;$A$4*12,"",VLOOKUP(A245,Lists!$L$5:$N$605,2,FALSE))</f>
        <v>#VALUE!</v>
      </c>
      <c r="C245" s="53" t="e">
        <f t="shared" si="19"/>
        <v>#VALUE!</v>
      </c>
      <c r="D245" s="39" t="e">
        <f t="shared" si="20"/>
        <v>#VALUE!</v>
      </c>
      <c r="E245" s="39" t="e">
        <f>IF(A245&gt;$A$4*12,"",ROUND(+'Local Minister Worksheet'!$E$20/12,0))</f>
        <v>#VALUE!</v>
      </c>
      <c r="F245" s="39" t="e">
        <f t="shared" si="21"/>
        <v>#VALUE!</v>
      </c>
      <c r="G245" s="39" t="e">
        <f t="shared" si="22"/>
        <v>#VALUE!</v>
      </c>
      <c r="H245" s="39" t="e">
        <f t="shared" si="23"/>
        <v>#VALUE!</v>
      </c>
    </row>
    <row r="246" spans="1:8" x14ac:dyDescent="0.25">
      <c r="A246" s="54" t="e">
        <f t="shared" si="18"/>
        <v>#VALUE!</v>
      </c>
      <c r="B246" s="54" t="e">
        <f>IF(A246&gt;$A$4*12,"",VLOOKUP(A246,Lists!$L$5:$N$605,2,FALSE))</f>
        <v>#VALUE!</v>
      </c>
      <c r="C246" s="53" t="e">
        <f t="shared" si="19"/>
        <v>#VALUE!</v>
      </c>
      <c r="D246" s="39" t="e">
        <f t="shared" si="20"/>
        <v>#VALUE!</v>
      </c>
      <c r="E246" s="39" t="e">
        <f>IF(A246&gt;$A$4*12,"",ROUND(+'Local Minister Worksheet'!$E$20/12,0))</f>
        <v>#VALUE!</v>
      </c>
      <c r="F246" s="39" t="e">
        <f t="shared" si="21"/>
        <v>#VALUE!</v>
      </c>
      <c r="G246" s="39" t="e">
        <f t="shared" si="22"/>
        <v>#VALUE!</v>
      </c>
      <c r="H246" s="39" t="e">
        <f t="shared" si="23"/>
        <v>#VALUE!</v>
      </c>
    </row>
    <row r="247" spans="1:8" x14ac:dyDescent="0.25">
      <c r="A247" s="54" t="e">
        <f t="shared" si="18"/>
        <v>#VALUE!</v>
      </c>
      <c r="B247" s="54" t="e">
        <f>IF(A247&gt;$A$4*12,"",VLOOKUP(A247,Lists!$L$5:$N$605,2,FALSE))</f>
        <v>#VALUE!</v>
      </c>
      <c r="C247" s="53" t="e">
        <f t="shared" si="19"/>
        <v>#VALUE!</v>
      </c>
      <c r="D247" s="39" t="e">
        <f t="shared" si="20"/>
        <v>#VALUE!</v>
      </c>
      <c r="E247" s="39" t="e">
        <f>IF(A247&gt;$A$4*12,"",ROUND(+'Local Minister Worksheet'!$E$20/12,0))</f>
        <v>#VALUE!</v>
      </c>
      <c r="F247" s="39" t="e">
        <f t="shared" si="21"/>
        <v>#VALUE!</v>
      </c>
      <c r="G247" s="39" t="e">
        <f t="shared" si="22"/>
        <v>#VALUE!</v>
      </c>
      <c r="H247" s="39" t="e">
        <f t="shared" si="23"/>
        <v>#VALUE!</v>
      </c>
    </row>
    <row r="248" spans="1:8" x14ac:dyDescent="0.25">
      <c r="A248" s="54" t="e">
        <f t="shared" si="18"/>
        <v>#VALUE!</v>
      </c>
      <c r="B248" s="54" t="e">
        <f>IF(A248&gt;$A$4*12,"",VLOOKUP(A248,Lists!$L$5:$N$605,2,FALSE))</f>
        <v>#VALUE!</v>
      </c>
      <c r="C248" s="53" t="e">
        <f t="shared" si="19"/>
        <v>#VALUE!</v>
      </c>
      <c r="D248" s="39" t="e">
        <f t="shared" si="20"/>
        <v>#VALUE!</v>
      </c>
      <c r="E248" s="39" t="e">
        <f>IF(A248&gt;$A$4*12,"",ROUND(+'Local Minister Worksheet'!$E$20/12,0))</f>
        <v>#VALUE!</v>
      </c>
      <c r="F248" s="39" t="e">
        <f t="shared" si="21"/>
        <v>#VALUE!</v>
      </c>
      <c r="G248" s="39" t="e">
        <f t="shared" si="22"/>
        <v>#VALUE!</v>
      </c>
      <c r="H248" s="39" t="e">
        <f t="shared" si="23"/>
        <v>#VALUE!</v>
      </c>
    </row>
    <row r="249" spans="1:8" x14ac:dyDescent="0.25">
      <c r="A249" s="54" t="e">
        <f t="shared" si="18"/>
        <v>#VALUE!</v>
      </c>
      <c r="B249" s="54" t="e">
        <f>IF(A249&gt;$A$4*12,"",VLOOKUP(A249,Lists!$L$5:$N$605,2,FALSE))</f>
        <v>#VALUE!</v>
      </c>
      <c r="C249" s="53" t="e">
        <f t="shared" si="19"/>
        <v>#VALUE!</v>
      </c>
      <c r="D249" s="39" t="e">
        <f t="shared" si="20"/>
        <v>#VALUE!</v>
      </c>
      <c r="E249" s="39" t="e">
        <f>IF(A249&gt;$A$4*12,"",ROUND(+'Local Minister Worksheet'!$E$20/12,0))</f>
        <v>#VALUE!</v>
      </c>
      <c r="F249" s="39" t="e">
        <f t="shared" si="21"/>
        <v>#VALUE!</v>
      </c>
      <c r="G249" s="39" t="e">
        <f t="shared" si="22"/>
        <v>#VALUE!</v>
      </c>
      <c r="H249" s="39" t="e">
        <f t="shared" si="23"/>
        <v>#VALUE!</v>
      </c>
    </row>
    <row r="250" spans="1:8" x14ac:dyDescent="0.25">
      <c r="A250" s="54" t="e">
        <f t="shared" si="18"/>
        <v>#VALUE!</v>
      </c>
      <c r="B250" s="54" t="e">
        <f>IF(A250&gt;$A$4*12,"",VLOOKUP(A250,Lists!$L$5:$N$605,2,FALSE))</f>
        <v>#VALUE!</v>
      </c>
      <c r="C250" s="53" t="e">
        <f t="shared" si="19"/>
        <v>#VALUE!</v>
      </c>
      <c r="D250" s="39" t="e">
        <f t="shared" si="20"/>
        <v>#VALUE!</v>
      </c>
      <c r="E250" s="39" t="e">
        <f>IF(A250&gt;$A$4*12,"",ROUND(+'Local Minister Worksheet'!$E$20/12,0))</f>
        <v>#VALUE!</v>
      </c>
      <c r="F250" s="39" t="e">
        <f t="shared" si="21"/>
        <v>#VALUE!</v>
      </c>
      <c r="G250" s="39" t="e">
        <f t="shared" si="22"/>
        <v>#VALUE!</v>
      </c>
      <c r="H250" s="39" t="e">
        <f t="shared" si="23"/>
        <v>#VALUE!</v>
      </c>
    </row>
    <row r="251" spans="1:8" x14ac:dyDescent="0.25">
      <c r="A251" s="54" t="e">
        <f t="shared" si="18"/>
        <v>#VALUE!</v>
      </c>
      <c r="B251" s="54" t="e">
        <f>IF(A251&gt;$A$4*12,"",VLOOKUP(A251,Lists!$L$5:$N$605,2,FALSE))</f>
        <v>#VALUE!</v>
      </c>
      <c r="C251" s="53" t="e">
        <f t="shared" si="19"/>
        <v>#VALUE!</v>
      </c>
      <c r="D251" s="39" t="e">
        <f t="shared" si="20"/>
        <v>#VALUE!</v>
      </c>
      <c r="E251" s="39" t="e">
        <f>IF(A251&gt;$A$4*12,"",ROUND(+'Local Minister Worksheet'!$E$20/12,0))</f>
        <v>#VALUE!</v>
      </c>
      <c r="F251" s="39" t="e">
        <f t="shared" si="21"/>
        <v>#VALUE!</v>
      </c>
      <c r="G251" s="39" t="e">
        <f t="shared" si="22"/>
        <v>#VALUE!</v>
      </c>
      <c r="H251" s="39" t="e">
        <f t="shared" si="23"/>
        <v>#VALUE!</v>
      </c>
    </row>
    <row r="252" spans="1:8" x14ac:dyDescent="0.25">
      <c r="A252" s="54" t="e">
        <f t="shared" si="18"/>
        <v>#VALUE!</v>
      </c>
      <c r="B252" s="54" t="e">
        <f>IF(A252&gt;$A$4*12,"",VLOOKUP(A252,Lists!$L$5:$N$605,2,FALSE))</f>
        <v>#VALUE!</v>
      </c>
      <c r="C252" s="53" t="e">
        <f t="shared" si="19"/>
        <v>#VALUE!</v>
      </c>
      <c r="D252" s="39" t="e">
        <f t="shared" si="20"/>
        <v>#VALUE!</v>
      </c>
      <c r="E252" s="39" t="e">
        <f>IF(A252&gt;$A$4*12,"",ROUND(+'Local Minister Worksheet'!$E$20/12,0))</f>
        <v>#VALUE!</v>
      </c>
      <c r="F252" s="39" t="e">
        <f t="shared" si="21"/>
        <v>#VALUE!</v>
      </c>
      <c r="G252" s="39" t="e">
        <f t="shared" si="22"/>
        <v>#VALUE!</v>
      </c>
      <c r="H252" s="39" t="e">
        <f t="shared" si="23"/>
        <v>#VALUE!</v>
      </c>
    </row>
    <row r="253" spans="1:8" x14ac:dyDescent="0.25">
      <c r="A253" s="54" t="e">
        <f t="shared" si="18"/>
        <v>#VALUE!</v>
      </c>
      <c r="B253" s="54" t="e">
        <f>IF(A253&gt;$A$4*12,"",VLOOKUP(A253,Lists!$L$5:$N$605,2,FALSE))</f>
        <v>#VALUE!</v>
      </c>
      <c r="C253" s="53" t="e">
        <f t="shared" si="19"/>
        <v>#VALUE!</v>
      </c>
      <c r="D253" s="39" t="e">
        <f t="shared" si="20"/>
        <v>#VALUE!</v>
      </c>
      <c r="E253" s="39" t="e">
        <f>IF(A253&gt;$A$4*12,"",ROUND(+'Local Minister Worksheet'!$E$20/12,0))</f>
        <v>#VALUE!</v>
      </c>
      <c r="F253" s="39" t="e">
        <f t="shared" si="21"/>
        <v>#VALUE!</v>
      </c>
      <c r="G253" s="39" t="e">
        <f t="shared" si="22"/>
        <v>#VALUE!</v>
      </c>
      <c r="H253" s="39" t="e">
        <f t="shared" si="23"/>
        <v>#VALUE!</v>
      </c>
    </row>
    <row r="254" spans="1:8" x14ac:dyDescent="0.25">
      <c r="A254" s="54" t="e">
        <f t="shared" si="18"/>
        <v>#VALUE!</v>
      </c>
      <c r="B254" s="54" t="e">
        <f>IF(A254&gt;$A$4*12,"",VLOOKUP(A254,Lists!$L$5:$N$605,2,FALSE))</f>
        <v>#VALUE!</v>
      </c>
      <c r="C254" s="53" t="e">
        <f t="shared" si="19"/>
        <v>#VALUE!</v>
      </c>
      <c r="D254" s="39" t="e">
        <f t="shared" si="20"/>
        <v>#VALUE!</v>
      </c>
      <c r="E254" s="39" t="e">
        <f>IF(A254&gt;$A$4*12,"",ROUND(+'Local Minister Worksheet'!$E$20/12,0))</f>
        <v>#VALUE!</v>
      </c>
      <c r="F254" s="39" t="e">
        <f t="shared" si="21"/>
        <v>#VALUE!</v>
      </c>
      <c r="G254" s="39" t="e">
        <f t="shared" si="22"/>
        <v>#VALUE!</v>
      </c>
      <c r="H254" s="39" t="e">
        <f t="shared" si="23"/>
        <v>#VALUE!</v>
      </c>
    </row>
    <row r="255" spans="1:8" x14ac:dyDescent="0.25">
      <c r="A255" s="54" t="e">
        <f t="shared" si="18"/>
        <v>#VALUE!</v>
      </c>
      <c r="B255" s="54" t="e">
        <f>IF(A255&gt;$A$4*12,"",VLOOKUP(A255,Lists!$L$5:$N$605,2,FALSE))</f>
        <v>#VALUE!</v>
      </c>
      <c r="C255" s="53" t="e">
        <f t="shared" si="19"/>
        <v>#VALUE!</v>
      </c>
      <c r="D255" s="39" t="e">
        <f t="shared" si="20"/>
        <v>#VALUE!</v>
      </c>
      <c r="E255" s="39" t="e">
        <f>IF(A255&gt;$A$4*12,"",ROUND(+'Local Minister Worksheet'!$E$20/12,0))</f>
        <v>#VALUE!</v>
      </c>
      <c r="F255" s="39" t="e">
        <f t="shared" si="21"/>
        <v>#VALUE!</v>
      </c>
      <c r="G255" s="39" t="e">
        <f t="shared" si="22"/>
        <v>#VALUE!</v>
      </c>
      <c r="H255" s="39" t="e">
        <f t="shared" si="23"/>
        <v>#VALUE!</v>
      </c>
    </row>
    <row r="256" spans="1:8" x14ac:dyDescent="0.25">
      <c r="A256" s="54" t="e">
        <f t="shared" si="18"/>
        <v>#VALUE!</v>
      </c>
      <c r="B256" s="54" t="e">
        <f>IF(A256&gt;$A$4*12,"",VLOOKUP(A256,Lists!$L$5:$N$605,2,FALSE))</f>
        <v>#VALUE!</v>
      </c>
      <c r="C256" s="53" t="e">
        <f t="shared" si="19"/>
        <v>#VALUE!</v>
      </c>
      <c r="D256" s="39" t="e">
        <f t="shared" si="20"/>
        <v>#VALUE!</v>
      </c>
      <c r="E256" s="39" t="e">
        <f>IF(A256&gt;$A$4*12,"",ROUND(+'Local Minister Worksheet'!$E$20/12,0))</f>
        <v>#VALUE!</v>
      </c>
      <c r="F256" s="39" t="e">
        <f t="shared" si="21"/>
        <v>#VALUE!</v>
      </c>
      <c r="G256" s="39" t="e">
        <f t="shared" si="22"/>
        <v>#VALUE!</v>
      </c>
      <c r="H256" s="39" t="e">
        <f t="shared" si="23"/>
        <v>#VALUE!</v>
      </c>
    </row>
    <row r="257" spans="1:8" x14ac:dyDescent="0.25">
      <c r="A257" s="54" t="e">
        <f t="shared" si="18"/>
        <v>#VALUE!</v>
      </c>
      <c r="B257" s="54" t="e">
        <f>IF(A257&gt;$A$4*12,"",VLOOKUP(A257,Lists!$L$5:$N$605,2,FALSE))</f>
        <v>#VALUE!</v>
      </c>
      <c r="C257" s="53" t="e">
        <f t="shared" si="19"/>
        <v>#VALUE!</v>
      </c>
      <c r="D257" s="39" t="e">
        <f t="shared" si="20"/>
        <v>#VALUE!</v>
      </c>
      <c r="E257" s="39" t="e">
        <f>IF(A257&gt;$A$4*12,"",ROUND(+'Local Minister Worksheet'!$E$20/12,0))</f>
        <v>#VALUE!</v>
      </c>
      <c r="F257" s="39" t="e">
        <f t="shared" si="21"/>
        <v>#VALUE!</v>
      </c>
      <c r="G257" s="39" t="e">
        <f t="shared" si="22"/>
        <v>#VALUE!</v>
      </c>
      <c r="H257" s="39" t="e">
        <f t="shared" si="23"/>
        <v>#VALUE!</v>
      </c>
    </row>
    <row r="258" spans="1:8" x14ac:dyDescent="0.25">
      <c r="A258" s="54" t="e">
        <f t="shared" si="18"/>
        <v>#VALUE!</v>
      </c>
      <c r="B258" s="54" t="e">
        <f>IF(A258&gt;$A$4*12,"",VLOOKUP(A258,Lists!$L$5:$N$605,2,FALSE))</f>
        <v>#VALUE!</v>
      </c>
      <c r="C258" s="53" t="e">
        <f t="shared" si="19"/>
        <v>#VALUE!</v>
      </c>
      <c r="D258" s="39" t="e">
        <f t="shared" si="20"/>
        <v>#VALUE!</v>
      </c>
      <c r="E258" s="39" t="e">
        <f>IF(A258&gt;$A$4*12,"",ROUND(+'Local Minister Worksheet'!$E$20/12,0))</f>
        <v>#VALUE!</v>
      </c>
      <c r="F258" s="39" t="e">
        <f t="shared" si="21"/>
        <v>#VALUE!</v>
      </c>
      <c r="G258" s="39" t="e">
        <f t="shared" si="22"/>
        <v>#VALUE!</v>
      </c>
      <c r="H258" s="39" t="e">
        <f t="shared" si="23"/>
        <v>#VALUE!</v>
      </c>
    </row>
    <row r="259" spans="1:8" x14ac:dyDescent="0.25">
      <c r="A259" s="54" t="e">
        <f t="shared" si="18"/>
        <v>#VALUE!</v>
      </c>
      <c r="B259" s="54" t="e">
        <f>IF(A259&gt;$A$4*12,"",VLOOKUP(A259,Lists!$L$5:$N$605,2,FALSE))</f>
        <v>#VALUE!</v>
      </c>
      <c r="C259" s="53" t="e">
        <f t="shared" si="19"/>
        <v>#VALUE!</v>
      </c>
      <c r="D259" s="39" t="e">
        <f t="shared" si="20"/>
        <v>#VALUE!</v>
      </c>
      <c r="E259" s="39" t="e">
        <f>IF(A259&gt;$A$4*12,"",ROUND(+'Local Minister Worksheet'!$E$20/12,0))</f>
        <v>#VALUE!</v>
      </c>
      <c r="F259" s="39" t="e">
        <f t="shared" si="21"/>
        <v>#VALUE!</v>
      </c>
      <c r="G259" s="39" t="e">
        <f t="shared" si="22"/>
        <v>#VALUE!</v>
      </c>
      <c r="H259" s="39" t="e">
        <f t="shared" si="23"/>
        <v>#VALUE!</v>
      </c>
    </row>
    <row r="260" spans="1:8" x14ac:dyDescent="0.25">
      <c r="A260" s="54" t="e">
        <f t="shared" si="18"/>
        <v>#VALUE!</v>
      </c>
      <c r="B260" s="54" t="e">
        <f>IF(A260&gt;$A$4*12,"",VLOOKUP(A260,Lists!$L$5:$N$605,2,FALSE))</f>
        <v>#VALUE!</v>
      </c>
      <c r="C260" s="53" t="e">
        <f t="shared" si="19"/>
        <v>#VALUE!</v>
      </c>
      <c r="D260" s="39" t="e">
        <f t="shared" si="20"/>
        <v>#VALUE!</v>
      </c>
      <c r="E260" s="39" t="e">
        <f>IF(A260&gt;$A$4*12,"",ROUND(+'Local Minister Worksheet'!$E$20/12,0))</f>
        <v>#VALUE!</v>
      </c>
      <c r="F260" s="39" t="e">
        <f t="shared" si="21"/>
        <v>#VALUE!</v>
      </c>
      <c r="G260" s="39" t="e">
        <f t="shared" si="22"/>
        <v>#VALUE!</v>
      </c>
      <c r="H260" s="39" t="e">
        <f t="shared" si="23"/>
        <v>#VALUE!</v>
      </c>
    </row>
    <row r="261" spans="1:8" x14ac:dyDescent="0.25">
      <c r="A261" s="54" t="e">
        <f t="shared" si="18"/>
        <v>#VALUE!</v>
      </c>
      <c r="B261" s="54" t="e">
        <f>IF(A261&gt;$A$4*12,"",VLOOKUP(A261,Lists!$L$5:$N$605,2,FALSE))</f>
        <v>#VALUE!</v>
      </c>
      <c r="C261" s="53" t="e">
        <f t="shared" si="19"/>
        <v>#VALUE!</v>
      </c>
      <c r="D261" s="39" t="e">
        <f t="shared" si="20"/>
        <v>#VALUE!</v>
      </c>
      <c r="E261" s="39" t="e">
        <f>IF(A261&gt;$A$4*12,"",ROUND(+'Local Minister Worksheet'!$E$20/12,0))</f>
        <v>#VALUE!</v>
      </c>
      <c r="F261" s="39" t="e">
        <f t="shared" si="21"/>
        <v>#VALUE!</v>
      </c>
      <c r="G261" s="39" t="e">
        <f t="shared" si="22"/>
        <v>#VALUE!</v>
      </c>
      <c r="H261" s="39" t="e">
        <f t="shared" si="23"/>
        <v>#VALUE!</v>
      </c>
    </row>
    <row r="262" spans="1:8" x14ac:dyDescent="0.25">
      <c r="A262" s="54" t="e">
        <f t="shared" si="18"/>
        <v>#VALUE!</v>
      </c>
      <c r="B262" s="54" t="e">
        <f>IF(A262&gt;$A$4*12,"",VLOOKUP(A262,Lists!$L$5:$N$605,2,FALSE))</f>
        <v>#VALUE!</v>
      </c>
      <c r="C262" s="53" t="e">
        <f t="shared" si="19"/>
        <v>#VALUE!</v>
      </c>
      <c r="D262" s="39" t="e">
        <f t="shared" si="20"/>
        <v>#VALUE!</v>
      </c>
      <c r="E262" s="39" t="e">
        <f>IF(A262&gt;$A$4*12,"",ROUND(+'Local Minister Worksheet'!$E$20/12,0))</f>
        <v>#VALUE!</v>
      </c>
      <c r="F262" s="39" t="e">
        <f t="shared" si="21"/>
        <v>#VALUE!</v>
      </c>
      <c r="G262" s="39" t="e">
        <f t="shared" si="22"/>
        <v>#VALUE!</v>
      </c>
      <c r="H262" s="39" t="e">
        <f t="shared" si="23"/>
        <v>#VALUE!</v>
      </c>
    </row>
    <row r="263" spans="1:8" x14ac:dyDescent="0.25">
      <c r="A263" s="54" t="e">
        <f t="shared" si="18"/>
        <v>#VALUE!</v>
      </c>
      <c r="B263" s="54" t="e">
        <f>IF(A263&gt;$A$4*12,"",VLOOKUP(A263,Lists!$L$5:$N$605,2,FALSE))</f>
        <v>#VALUE!</v>
      </c>
      <c r="C263" s="53" t="e">
        <f t="shared" si="19"/>
        <v>#VALUE!</v>
      </c>
      <c r="D263" s="39" t="e">
        <f t="shared" si="20"/>
        <v>#VALUE!</v>
      </c>
      <c r="E263" s="39" t="e">
        <f>IF(A263&gt;$A$4*12,"",ROUND(+'Local Minister Worksheet'!$E$20/12,0))</f>
        <v>#VALUE!</v>
      </c>
      <c r="F263" s="39" t="e">
        <f t="shared" si="21"/>
        <v>#VALUE!</v>
      </c>
      <c r="G263" s="39" t="e">
        <f t="shared" si="22"/>
        <v>#VALUE!</v>
      </c>
      <c r="H263" s="39" t="e">
        <f t="shared" si="23"/>
        <v>#VALUE!</v>
      </c>
    </row>
    <row r="264" spans="1:8" x14ac:dyDescent="0.25">
      <c r="A264" s="54" t="e">
        <f t="shared" ref="A264:A327" si="24">IF(A263&lt;($A$4*12),A263+1,"")</f>
        <v>#VALUE!</v>
      </c>
      <c r="B264" s="54" t="e">
        <f>IF(A264&gt;$A$4*12,"",VLOOKUP(A264,Lists!$L$5:$N$605,2,FALSE))</f>
        <v>#VALUE!</v>
      </c>
      <c r="C264" s="53" t="e">
        <f t="shared" ref="C264:C327" si="25">IF(A264&gt;$A$4*12,"",C263)</f>
        <v>#VALUE!</v>
      </c>
      <c r="D264" s="39" t="e">
        <f t="shared" ref="D264:D327" si="26">IF(A264&gt;$A$4*12,"",+H263)</f>
        <v>#VALUE!</v>
      </c>
      <c r="E264" s="39" t="e">
        <f>IF(A264&gt;$A$4*12,"",ROUND(+'Local Minister Worksheet'!$E$20/12,0))</f>
        <v>#VALUE!</v>
      </c>
      <c r="F264" s="39" t="e">
        <f t="shared" ref="F264:F327" si="27">IF(A264&gt;$A$4*12,"",ROUND((+D264+E264)*C264/12,0))</f>
        <v>#VALUE!</v>
      </c>
      <c r="G264" s="39" t="e">
        <f t="shared" ref="G264:G327" si="28">IF(A264&gt;$A$4*12,"",G263)</f>
        <v>#VALUE!</v>
      </c>
      <c r="H264" s="39" t="e">
        <f t="shared" ref="H264:H327" si="29">IF(A264&gt;$A$4*12,"",+D264+E264+F264-G264)</f>
        <v>#VALUE!</v>
      </c>
    </row>
    <row r="265" spans="1:8" x14ac:dyDescent="0.25">
      <c r="A265" s="54" t="e">
        <f t="shared" si="24"/>
        <v>#VALUE!</v>
      </c>
      <c r="B265" s="54" t="e">
        <f>IF(A265&gt;$A$4*12,"",VLOOKUP(A265,Lists!$L$5:$N$605,2,FALSE))</f>
        <v>#VALUE!</v>
      </c>
      <c r="C265" s="53" t="e">
        <f t="shared" si="25"/>
        <v>#VALUE!</v>
      </c>
      <c r="D265" s="39" t="e">
        <f t="shared" si="26"/>
        <v>#VALUE!</v>
      </c>
      <c r="E265" s="39" t="e">
        <f>IF(A265&gt;$A$4*12,"",ROUND(+'Local Minister Worksheet'!$E$20/12,0))</f>
        <v>#VALUE!</v>
      </c>
      <c r="F265" s="39" t="e">
        <f t="shared" si="27"/>
        <v>#VALUE!</v>
      </c>
      <c r="G265" s="39" t="e">
        <f t="shared" si="28"/>
        <v>#VALUE!</v>
      </c>
      <c r="H265" s="39" t="e">
        <f t="shared" si="29"/>
        <v>#VALUE!</v>
      </c>
    </row>
    <row r="266" spans="1:8" x14ac:dyDescent="0.25">
      <c r="A266" s="54" t="e">
        <f t="shared" si="24"/>
        <v>#VALUE!</v>
      </c>
      <c r="B266" s="54" t="e">
        <f>IF(A266&gt;$A$4*12,"",VLOOKUP(A266,Lists!$L$5:$N$605,2,FALSE))</f>
        <v>#VALUE!</v>
      </c>
      <c r="C266" s="53" t="e">
        <f t="shared" si="25"/>
        <v>#VALUE!</v>
      </c>
      <c r="D266" s="39" t="e">
        <f t="shared" si="26"/>
        <v>#VALUE!</v>
      </c>
      <c r="E266" s="39" t="e">
        <f>IF(A266&gt;$A$4*12,"",ROUND(+'Local Minister Worksheet'!$E$20/12,0))</f>
        <v>#VALUE!</v>
      </c>
      <c r="F266" s="39" t="e">
        <f t="shared" si="27"/>
        <v>#VALUE!</v>
      </c>
      <c r="G266" s="39" t="e">
        <f t="shared" si="28"/>
        <v>#VALUE!</v>
      </c>
      <c r="H266" s="39" t="e">
        <f t="shared" si="29"/>
        <v>#VALUE!</v>
      </c>
    </row>
    <row r="267" spans="1:8" x14ac:dyDescent="0.25">
      <c r="A267" s="54" t="e">
        <f t="shared" si="24"/>
        <v>#VALUE!</v>
      </c>
      <c r="B267" s="54" t="e">
        <f>IF(A267&gt;$A$4*12,"",VLOOKUP(A267,Lists!$L$5:$N$605,2,FALSE))</f>
        <v>#VALUE!</v>
      </c>
      <c r="C267" s="53" t="e">
        <f t="shared" si="25"/>
        <v>#VALUE!</v>
      </c>
      <c r="D267" s="39" t="e">
        <f t="shared" si="26"/>
        <v>#VALUE!</v>
      </c>
      <c r="E267" s="39" t="e">
        <f>IF(A267&gt;$A$4*12,"",ROUND(+'Local Minister Worksheet'!$E$20/12,0))</f>
        <v>#VALUE!</v>
      </c>
      <c r="F267" s="39" t="e">
        <f t="shared" si="27"/>
        <v>#VALUE!</v>
      </c>
      <c r="G267" s="39" t="e">
        <f t="shared" si="28"/>
        <v>#VALUE!</v>
      </c>
      <c r="H267" s="39" t="e">
        <f t="shared" si="29"/>
        <v>#VALUE!</v>
      </c>
    </row>
    <row r="268" spans="1:8" x14ac:dyDescent="0.25">
      <c r="A268" s="54" t="e">
        <f t="shared" si="24"/>
        <v>#VALUE!</v>
      </c>
      <c r="B268" s="54" t="e">
        <f>IF(A268&gt;$A$4*12,"",VLOOKUP(A268,Lists!$L$5:$N$605,2,FALSE))</f>
        <v>#VALUE!</v>
      </c>
      <c r="C268" s="53" t="e">
        <f t="shared" si="25"/>
        <v>#VALUE!</v>
      </c>
      <c r="D268" s="39" t="e">
        <f t="shared" si="26"/>
        <v>#VALUE!</v>
      </c>
      <c r="E268" s="39" t="e">
        <f>IF(A268&gt;$A$4*12,"",ROUND(+'Local Minister Worksheet'!$E$20/12,0))</f>
        <v>#VALUE!</v>
      </c>
      <c r="F268" s="39" t="e">
        <f t="shared" si="27"/>
        <v>#VALUE!</v>
      </c>
      <c r="G268" s="39" t="e">
        <f t="shared" si="28"/>
        <v>#VALUE!</v>
      </c>
      <c r="H268" s="39" t="e">
        <f t="shared" si="29"/>
        <v>#VALUE!</v>
      </c>
    </row>
    <row r="269" spans="1:8" x14ac:dyDescent="0.25">
      <c r="A269" s="54" t="e">
        <f t="shared" si="24"/>
        <v>#VALUE!</v>
      </c>
      <c r="B269" s="54" t="e">
        <f>IF(A269&gt;$A$4*12,"",VLOOKUP(A269,Lists!$L$5:$N$605,2,FALSE))</f>
        <v>#VALUE!</v>
      </c>
      <c r="C269" s="53" t="e">
        <f t="shared" si="25"/>
        <v>#VALUE!</v>
      </c>
      <c r="D269" s="39" t="e">
        <f t="shared" si="26"/>
        <v>#VALUE!</v>
      </c>
      <c r="E269" s="39" t="e">
        <f>IF(A269&gt;$A$4*12,"",ROUND(+'Local Minister Worksheet'!$E$20/12,0))</f>
        <v>#VALUE!</v>
      </c>
      <c r="F269" s="39" t="e">
        <f t="shared" si="27"/>
        <v>#VALUE!</v>
      </c>
      <c r="G269" s="39" t="e">
        <f t="shared" si="28"/>
        <v>#VALUE!</v>
      </c>
      <c r="H269" s="39" t="e">
        <f t="shared" si="29"/>
        <v>#VALUE!</v>
      </c>
    </row>
    <row r="270" spans="1:8" x14ac:dyDescent="0.25">
      <c r="A270" s="54" t="e">
        <f t="shared" si="24"/>
        <v>#VALUE!</v>
      </c>
      <c r="B270" s="54" t="e">
        <f>IF(A270&gt;$A$4*12,"",VLOOKUP(A270,Lists!$L$5:$N$605,2,FALSE))</f>
        <v>#VALUE!</v>
      </c>
      <c r="C270" s="53" t="e">
        <f t="shared" si="25"/>
        <v>#VALUE!</v>
      </c>
      <c r="D270" s="39" t="e">
        <f t="shared" si="26"/>
        <v>#VALUE!</v>
      </c>
      <c r="E270" s="39" t="e">
        <f>IF(A270&gt;$A$4*12,"",ROUND(+'Local Minister Worksheet'!$E$20/12,0))</f>
        <v>#VALUE!</v>
      </c>
      <c r="F270" s="39" t="e">
        <f t="shared" si="27"/>
        <v>#VALUE!</v>
      </c>
      <c r="G270" s="39" t="e">
        <f t="shared" si="28"/>
        <v>#VALUE!</v>
      </c>
      <c r="H270" s="39" t="e">
        <f t="shared" si="29"/>
        <v>#VALUE!</v>
      </c>
    </row>
    <row r="271" spans="1:8" x14ac:dyDescent="0.25">
      <c r="A271" s="54" t="e">
        <f t="shared" si="24"/>
        <v>#VALUE!</v>
      </c>
      <c r="B271" s="54" t="e">
        <f>IF(A271&gt;$A$4*12,"",VLOOKUP(A271,Lists!$L$5:$N$605,2,FALSE))</f>
        <v>#VALUE!</v>
      </c>
      <c r="C271" s="53" t="e">
        <f t="shared" si="25"/>
        <v>#VALUE!</v>
      </c>
      <c r="D271" s="39" t="e">
        <f t="shared" si="26"/>
        <v>#VALUE!</v>
      </c>
      <c r="E271" s="39" t="e">
        <f>IF(A271&gt;$A$4*12,"",ROUND(+'Local Minister Worksheet'!$E$20/12,0))</f>
        <v>#VALUE!</v>
      </c>
      <c r="F271" s="39" t="e">
        <f t="shared" si="27"/>
        <v>#VALUE!</v>
      </c>
      <c r="G271" s="39" t="e">
        <f t="shared" si="28"/>
        <v>#VALUE!</v>
      </c>
      <c r="H271" s="39" t="e">
        <f t="shared" si="29"/>
        <v>#VALUE!</v>
      </c>
    </row>
    <row r="272" spans="1:8" x14ac:dyDescent="0.25">
      <c r="A272" s="54" t="e">
        <f t="shared" si="24"/>
        <v>#VALUE!</v>
      </c>
      <c r="B272" s="54" t="e">
        <f>IF(A272&gt;$A$4*12,"",VLOOKUP(A272,Lists!$L$5:$N$605,2,FALSE))</f>
        <v>#VALUE!</v>
      </c>
      <c r="C272" s="53" t="e">
        <f t="shared" si="25"/>
        <v>#VALUE!</v>
      </c>
      <c r="D272" s="39" t="e">
        <f t="shared" si="26"/>
        <v>#VALUE!</v>
      </c>
      <c r="E272" s="39" t="e">
        <f>IF(A272&gt;$A$4*12,"",ROUND(+'Local Minister Worksheet'!$E$20/12,0))</f>
        <v>#VALUE!</v>
      </c>
      <c r="F272" s="39" t="e">
        <f t="shared" si="27"/>
        <v>#VALUE!</v>
      </c>
      <c r="G272" s="39" t="e">
        <f t="shared" si="28"/>
        <v>#VALUE!</v>
      </c>
      <c r="H272" s="39" t="e">
        <f t="shared" si="29"/>
        <v>#VALUE!</v>
      </c>
    </row>
    <row r="273" spans="1:8" x14ac:dyDescent="0.25">
      <c r="A273" s="54" t="e">
        <f t="shared" si="24"/>
        <v>#VALUE!</v>
      </c>
      <c r="B273" s="54" t="e">
        <f>IF(A273&gt;$A$4*12,"",VLOOKUP(A273,Lists!$L$5:$N$605,2,FALSE))</f>
        <v>#VALUE!</v>
      </c>
      <c r="C273" s="53" t="e">
        <f t="shared" si="25"/>
        <v>#VALUE!</v>
      </c>
      <c r="D273" s="39" t="e">
        <f t="shared" si="26"/>
        <v>#VALUE!</v>
      </c>
      <c r="E273" s="39" t="e">
        <f>IF(A273&gt;$A$4*12,"",ROUND(+'Local Minister Worksheet'!$E$20/12,0))</f>
        <v>#VALUE!</v>
      </c>
      <c r="F273" s="39" t="e">
        <f t="shared" si="27"/>
        <v>#VALUE!</v>
      </c>
      <c r="G273" s="39" t="e">
        <f t="shared" si="28"/>
        <v>#VALUE!</v>
      </c>
      <c r="H273" s="39" t="e">
        <f t="shared" si="29"/>
        <v>#VALUE!</v>
      </c>
    </row>
    <row r="274" spans="1:8" x14ac:dyDescent="0.25">
      <c r="A274" s="54" t="e">
        <f t="shared" si="24"/>
        <v>#VALUE!</v>
      </c>
      <c r="B274" s="54" t="e">
        <f>IF(A274&gt;$A$4*12,"",VLOOKUP(A274,Lists!$L$5:$N$605,2,FALSE))</f>
        <v>#VALUE!</v>
      </c>
      <c r="C274" s="53" t="e">
        <f t="shared" si="25"/>
        <v>#VALUE!</v>
      </c>
      <c r="D274" s="39" t="e">
        <f t="shared" si="26"/>
        <v>#VALUE!</v>
      </c>
      <c r="E274" s="39" t="e">
        <f>IF(A274&gt;$A$4*12,"",ROUND(+'Local Minister Worksheet'!$E$20/12,0))</f>
        <v>#VALUE!</v>
      </c>
      <c r="F274" s="39" t="e">
        <f t="shared" si="27"/>
        <v>#VALUE!</v>
      </c>
      <c r="G274" s="39" t="e">
        <f t="shared" si="28"/>
        <v>#VALUE!</v>
      </c>
      <c r="H274" s="39" t="e">
        <f t="shared" si="29"/>
        <v>#VALUE!</v>
      </c>
    </row>
    <row r="275" spans="1:8" x14ac:dyDescent="0.25">
      <c r="A275" s="54" t="e">
        <f t="shared" si="24"/>
        <v>#VALUE!</v>
      </c>
      <c r="B275" s="54" t="e">
        <f>IF(A275&gt;$A$4*12,"",VLOOKUP(A275,Lists!$L$5:$N$605,2,FALSE))</f>
        <v>#VALUE!</v>
      </c>
      <c r="C275" s="53" t="e">
        <f t="shared" si="25"/>
        <v>#VALUE!</v>
      </c>
      <c r="D275" s="39" t="e">
        <f t="shared" si="26"/>
        <v>#VALUE!</v>
      </c>
      <c r="E275" s="39" t="e">
        <f>IF(A275&gt;$A$4*12,"",ROUND(+'Local Minister Worksheet'!$E$20/12,0))</f>
        <v>#VALUE!</v>
      </c>
      <c r="F275" s="39" t="e">
        <f t="shared" si="27"/>
        <v>#VALUE!</v>
      </c>
      <c r="G275" s="39" t="e">
        <f t="shared" si="28"/>
        <v>#VALUE!</v>
      </c>
      <c r="H275" s="39" t="e">
        <f t="shared" si="29"/>
        <v>#VALUE!</v>
      </c>
    </row>
    <row r="276" spans="1:8" x14ac:dyDescent="0.25">
      <c r="A276" s="54" t="e">
        <f t="shared" si="24"/>
        <v>#VALUE!</v>
      </c>
      <c r="B276" s="54" t="e">
        <f>IF(A276&gt;$A$4*12,"",VLOOKUP(A276,Lists!$L$5:$N$605,2,FALSE))</f>
        <v>#VALUE!</v>
      </c>
      <c r="C276" s="53" t="e">
        <f t="shared" si="25"/>
        <v>#VALUE!</v>
      </c>
      <c r="D276" s="39" t="e">
        <f t="shared" si="26"/>
        <v>#VALUE!</v>
      </c>
      <c r="E276" s="39" t="e">
        <f>IF(A276&gt;$A$4*12,"",ROUND(+'Local Minister Worksheet'!$E$20/12,0))</f>
        <v>#VALUE!</v>
      </c>
      <c r="F276" s="39" t="e">
        <f t="shared" si="27"/>
        <v>#VALUE!</v>
      </c>
      <c r="G276" s="39" t="e">
        <f t="shared" si="28"/>
        <v>#VALUE!</v>
      </c>
      <c r="H276" s="39" t="e">
        <f t="shared" si="29"/>
        <v>#VALUE!</v>
      </c>
    </row>
    <row r="277" spans="1:8" x14ac:dyDescent="0.25">
      <c r="A277" s="54" t="e">
        <f t="shared" si="24"/>
        <v>#VALUE!</v>
      </c>
      <c r="B277" s="54" t="e">
        <f>IF(A277&gt;$A$4*12,"",VLOOKUP(A277,Lists!$L$5:$N$605,2,FALSE))</f>
        <v>#VALUE!</v>
      </c>
      <c r="C277" s="53" t="e">
        <f t="shared" si="25"/>
        <v>#VALUE!</v>
      </c>
      <c r="D277" s="39" t="e">
        <f t="shared" si="26"/>
        <v>#VALUE!</v>
      </c>
      <c r="E277" s="39" t="e">
        <f>IF(A277&gt;$A$4*12,"",ROUND(+'Local Minister Worksheet'!$E$20/12,0))</f>
        <v>#VALUE!</v>
      </c>
      <c r="F277" s="39" t="e">
        <f t="shared" si="27"/>
        <v>#VALUE!</v>
      </c>
      <c r="G277" s="39" t="e">
        <f t="shared" si="28"/>
        <v>#VALUE!</v>
      </c>
      <c r="H277" s="39" t="e">
        <f t="shared" si="29"/>
        <v>#VALUE!</v>
      </c>
    </row>
    <row r="278" spans="1:8" x14ac:dyDescent="0.25">
      <c r="A278" s="54" t="e">
        <f t="shared" si="24"/>
        <v>#VALUE!</v>
      </c>
      <c r="B278" s="54" t="e">
        <f>IF(A278&gt;$A$4*12,"",VLOOKUP(A278,Lists!$L$5:$N$605,2,FALSE))</f>
        <v>#VALUE!</v>
      </c>
      <c r="C278" s="53" t="e">
        <f t="shared" si="25"/>
        <v>#VALUE!</v>
      </c>
      <c r="D278" s="39" t="e">
        <f t="shared" si="26"/>
        <v>#VALUE!</v>
      </c>
      <c r="E278" s="39" t="e">
        <f>IF(A278&gt;$A$4*12,"",ROUND(+'Local Minister Worksheet'!$E$20/12,0))</f>
        <v>#VALUE!</v>
      </c>
      <c r="F278" s="39" t="e">
        <f t="shared" si="27"/>
        <v>#VALUE!</v>
      </c>
      <c r="G278" s="39" t="e">
        <f t="shared" si="28"/>
        <v>#VALUE!</v>
      </c>
      <c r="H278" s="39" t="e">
        <f t="shared" si="29"/>
        <v>#VALUE!</v>
      </c>
    </row>
    <row r="279" spans="1:8" x14ac:dyDescent="0.25">
      <c r="A279" s="54" t="e">
        <f t="shared" si="24"/>
        <v>#VALUE!</v>
      </c>
      <c r="B279" s="54" t="e">
        <f>IF(A279&gt;$A$4*12,"",VLOOKUP(A279,Lists!$L$5:$N$605,2,FALSE))</f>
        <v>#VALUE!</v>
      </c>
      <c r="C279" s="53" t="e">
        <f t="shared" si="25"/>
        <v>#VALUE!</v>
      </c>
      <c r="D279" s="39" t="e">
        <f t="shared" si="26"/>
        <v>#VALUE!</v>
      </c>
      <c r="E279" s="39" t="e">
        <f>IF(A279&gt;$A$4*12,"",ROUND(+'Local Minister Worksheet'!$E$20/12,0))</f>
        <v>#VALUE!</v>
      </c>
      <c r="F279" s="39" t="e">
        <f t="shared" si="27"/>
        <v>#VALUE!</v>
      </c>
      <c r="G279" s="39" t="e">
        <f t="shared" si="28"/>
        <v>#VALUE!</v>
      </c>
      <c r="H279" s="39" t="e">
        <f t="shared" si="29"/>
        <v>#VALUE!</v>
      </c>
    </row>
    <row r="280" spans="1:8" x14ac:dyDescent="0.25">
      <c r="A280" s="54" t="e">
        <f t="shared" si="24"/>
        <v>#VALUE!</v>
      </c>
      <c r="B280" s="54" t="e">
        <f>IF(A280&gt;$A$4*12,"",VLOOKUP(A280,Lists!$L$5:$N$605,2,FALSE))</f>
        <v>#VALUE!</v>
      </c>
      <c r="C280" s="53" t="e">
        <f t="shared" si="25"/>
        <v>#VALUE!</v>
      </c>
      <c r="D280" s="39" t="e">
        <f t="shared" si="26"/>
        <v>#VALUE!</v>
      </c>
      <c r="E280" s="39" t="e">
        <f>IF(A280&gt;$A$4*12,"",ROUND(+'Local Minister Worksheet'!$E$20/12,0))</f>
        <v>#VALUE!</v>
      </c>
      <c r="F280" s="39" t="e">
        <f t="shared" si="27"/>
        <v>#VALUE!</v>
      </c>
      <c r="G280" s="39" t="e">
        <f t="shared" si="28"/>
        <v>#VALUE!</v>
      </c>
      <c r="H280" s="39" t="e">
        <f t="shared" si="29"/>
        <v>#VALUE!</v>
      </c>
    </row>
    <row r="281" spans="1:8" x14ac:dyDescent="0.25">
      <c r="A281" s="54" t="e">
        <f t="shared" si="24"/>
        <v>#VALUE!</v>
      </c>
      <c r="B281" s="54" t="e">
        <f>IF(A281&gt;$A$4*12,"",VLOOKUP(A281,Lists!$L$5:$N$605,2,FALSE))</f>
        <v>#VALUE!</v>
      </c>
      <c r="C281" s="53" t="e">
        <f t="shared" si="25"/>
        <v>#VALUE!</v>
      </c>
      <c r="D281" s="39" t="e">
        <f t="shared" si="26"/>
        <v>#VALUE!</v>
      </c>
      <c r="E281" s="39" t="e">
        <f>IF(A281&gt;$A$4*12,"",ROUND(+'Local Minister Worksheet'!$E$20/12,0))</f>
        <v>#VALUE!</v>
      </c>
      <c r="F281" s="39" t="e">
        <f t="shared" si="27"/>
        <v>#VALUE!</v>
      </c>
      <c r="G281" s="39" t="e">
        <f t="shared" si="28"/>
        <v>#VALUE!</v>
      </c>
      <c r="H281" s="39" t="e">
        <f t="shared" si="29"/>
        <v>#VALUE!</v>
      </c>
    </row>
    <row r="282" spans="1:8" x14ac:dyDescent="0.25">
      <c r="A282" s="54" t="e">
        <f t="shared" si="24"/>
        <v>#VALUE!</v>
      </c>
      <c r="B282" s="54" t="e">
        <f>IF(A282&gt;$A$4*12,"",VLOOKUP(A282,Lists!$L$5:$N$605,2,FALSE))</f>
        <v>#VALUE!</v>
      </c>
      <c r="C282" s="53" t="e">
        <f t="shared" si="25"/>
        <v>#VALUE!</v>
      </c>
      <c r="D282" s="39" t="e">
        <f t="shared" si="26"/>
        <v>#VALUE!</v>
      </c>
      <c r="E282" s="39" t="e">
        <f>IF(A282&gt;$A$4*12,"",ROUND(+'Local Minister Worksheet'!$E$20/12,0))</f>
        <v>#VALUE!</v>
      </c>
      <c r="F282" s="39" t="e">
        <f t="shared" si="27"/>
        <v>#VALUE!</v>
      </c>
      <c r="G282" s="39" t="e">
        <f t="shared" si="28"/>
        <v>#VALUE!</v>
      </c>
      <c r="H282" s="39" t="e">
        <f t="shared" si="29"/>
        <v>#VALUE!</v>
      </c>
    </row>
    <row r="283" spans="1:8" x14ac:dyDescent="0.25">
      <c r="A283" s="54" t="e">
        <f t="shared" si="24"/>
        <v>#VALUE!</v>
      </c>
      <c r="B283" s="54" t="e">
        <f>IF(A283&gt;$A$4*12,"",VLOOKUP(A283,Lists!$L$5:$N$605,2,FALSE))</f>
        <v>#VALUE!</v>
      </c>
      <c r="C283" s="53" t="e">
        <f t="shared" si="25"/>
        <v>#VALUE!</v>
      </c>
      <c r="D283" s="39" t="e">
        <f t="shared" si="26"/>
        <v>#VALUE!</v>
      </c>
      <c r="E283" s="39" t="e">
        <f>IF(A283&gt;$A$4*12,"",ROUND(+'Local Minister Worksheet'!$E$20/12,0))</f>
        <v>#VALUE!</v>
      </c>
      <c r="F283" s="39" t="e">
        <f t="shared" si="27"/>
        <v>#VALUE!</v>
      </c>
      <c r="G283" s="39" t="e">
        <f t="shared" si="28"/>
        <v>#VALUE!</v>
      </c>
      <c r="H283" s="39" t="e">
        <f t="shared" si="29"/>
        <v>#VALUE!</v>
      </c>
    </row>
    <row r="284" spans="1:8" x14ac:dyDescent="0.25">
      <c r="A284" s="54" t="e">
        <f t="shared" si="24"/>
        <v>#VALUE!</v>
      </c>
      <c r="B284" s="54" t="e">
        <f>IF(A284&gt;$A$4*12,"",VLOOKUP(A284,Lists!$L$5:$N$605,2,FALSE))</f>
        <v>#VALUE!</v>
      </c>
      <c r="C284" s="53" t="e">
        <f t="shared" si="25"/>
        <v>#VALUE!</v>
      </c>
      <c r="D284" s="39" t="e">
        <f t="shared" si="26"/>
        <v>#VALUE!</v>
      </c>
      <c r="E284" s="39" t="e">
        <f>IF(A284&gt;$A$4*12,"",ROUND(+'Local Minister Worksheet'!$E$20/12,0))</f>
        <v>#VALUE!</v>
      </c>
      <c r="F284" s="39" t="e">
        <f t="shared" si="27"/>
        <v>#VALUE!</v>
      </c>
      <c r="G284" s="39" t="e">
        <f t="shared" si="28"/>
        <v>#VALUE!</v>
      </c>
      <c r="H284" s="39" t="e">
        <f t="shared" si="29"/>
        <v>#VALUE!</v>
      </c>
    </row>
    <row r="285" spans="1:8" x14ac:dyDescent="0.25">
      <c r="A285" s="54" t="e">
        <f t="shared" si="24"/>
        <v>#VALUE!</v>
      </c>
      <c r="B285" s="54" t="e">
        <f>IF(A285&gt;$A$4*12,"",VLOOKUP(A285,Lists!$L$5:$N$605,2,FALSE))</f>
        <v>#VALUE!</v>
      </c>
      <c r="C285" s="53" t="e">
        <f t="shared" si="25"/>
        <v>#VALUE!</v>
      </c>
      <c r="D285" s="39" t="e">
        <f t="shared" si="26"/>
        <v>#VALUE!</v>
      </c>
      <c r="E285" s="39" t="e">
        <f>IF(A285&gt;$A$4*12,"",ROUND(+'Local Minister Worksheet'!$E$20/12,0))</f>
        <v>#VALUE!</v>
      </c>
      <c r="F285" s="39" t="e">
        <f t="shared" si="27"/>
        <v>#VALUE!</v>
      </c>
      <c r="G285" s="39" t="e">
        <f t="shared" si="28"/>
        <v>#VALUE!</v>
      </c>
      <c r="H285" s="39" t="e">
        <f t="shared" si="29"/>
        <v>#VALUE!</v>
      </c>
    </row>
    <row r="286" spans="1:8" x14ac:dyDescent="0.25">
      <c r="A286" s="54" t="e">
        <f t="shared" si="24"/>
        <v>#VALUE!</v>
      </c>
      <c r="B286" s="54" t="e">
        <f>IF(A286&gt;$A$4*12,"",VLOOKUP(A286,Lists!$L$5:$N$605,2,FALSE))</f>
        <v>#VALUE!</v>
      </c>
      <c r="C286" s="53" t="e">
        <f t="shared" si="25"/>
        <v>#VALUE!</v>
      </c>
      <c r="D286" s="39" t="e">
        <f t="shared" si="26"/>
        <v>#VALUE!</v>
      </c>
      <c r="E286" s="39" t="e">
        <f>IF(A286&gt;$A$4*12,"",ROUND(+'Local Minister Worksheet'!$E$20/12,0))</f>
        <v>#VALUE!</v>
      </c>
      <c r="F286" s="39" t="e">
        <f t="shared" si="27"/>
        <v>#VALUE!</v>
      </c>
      <c r="G286" s="39" t="e">
        <f t="shared" si="28"/>
        <v>#VALUE!</v>
      </c>
      <c r="H286" s="39" t="e">
        <f t="shared" si="29"/>
        <v>#VALUE!</v>
      </c>
    </row>
    <row r="287" spans="1:8" x14ac:dyDescent="0.25">
      <c r="A287" s="54" t="e">
        <f t="shared" si="24"/>
        <v>#VALUE!</v>
      </c>
      <c r="B287" s="54" t="e">
        <f>IF(A287&gt;$A$4*12,"",VLOOKUP(A287,Lists!$L$5:$N$605,2,FALSE))</f>
        <v>#VALUE!</v>
      </c>
      <c r="C287" s="53" t="e">
        <f t="shared" si="25"/>
        <v>#VALUE!</v>
      </c>
      <c r="D287" s="39" t="e">
        <f t="shared" si="26"/>
        <v>#VALUE!</v>
      </c>
      <c r="E287" s="39" t="e">
        <f>IF(A287&gt;$A$4*12,"",ROUND(+'Local Minister Worksheet'!$E$20/12,0))</f>
        <v>#VALUE!</v>
      </c>
      <c r="F287" s="39" t="e">
        <f t="shared" si="27"/>
        <v>#VALUE!</v>
      </c>
      <c r="G287" s="39" t="e">
        <f t="shared" si="28"/>
        <v>#VALUE!</v>
      </c>
      <c r="H287" s="39" t="e">
        <f t="shared" si="29"/>
        <v>#VALUE!</v>
      </c>
    </row>
    <row r="288" spans="1:8" x14ac:dyDescent="0.25">
      <c r="A288" s="54" t="e">
        <f t="shared" si="24"/>
        <v>#VALUE!</v>
      </c>
      <c r="B288" s="54" t="e">
        <f>IF(A288&gt;$A$4*12,"",VLOOKUP(A288,Lists!$L$5:$N$605,2,FALSE))</f>
        <v>#VALUE!</v>
      </c>
      <c r="C288" s="53" t="e">
        <f t="shared" si="25"/>
        <v>#VALUE!</v>
      </c>
      <c r="D288" s="39" t="e">
        <f t="shared" si="26"/>
        <v>#VALUE!</v>
      </c>
      <c r="E288" s="39" t="e">
        <f>IF(A288&gt;$A$4*12,"",ROUND(+'Local Minister Worksheet'!$E$20/12,0))</f>
        <v>#VALUE!</v>
      </c>
      <c r="F288" s="39" t="e">
        <f t="shared" si="27"/>
        <v>#VALUE!</v>
      </c>
      <c r="G288" s="39" t="e">
        <f t="shared" si="28"/>
        <v>#VALUE!</v>
      </c>
      <c r="H288" s="39" t="e">
        <f t="shared" si="29"/>
        <v>#VALUE!</v>
      </c>
    </row>
    <row r="289" spans="1:8" x14ac:dyDescent="0.25">
      <c r="A289" s="54" t="e">
        <f t="shared" si="24"/>
        <v>#VALUE!</v>
      </c>
      <c r="B289" s="54" t="e">
        <f>IF(A289&gt;$A$4*12,"",VLOOKUP(A289,Lists!$L$5:$N$605,2,FALSE))</f>
        <v>#VALUE!</v>
      </c>
      <c r="C289" s="53" t="e">
        <f t="shared" si="25"/>
        <v>#VALUE!</v>
      </c>
      <c r="D289" s="39" t="e">
        <f t="shared" si="26"/>
        <v>#VALUE!</v>
      </c>
      <c r="E289" s="39" t="e">
        <f>IF(A289&gt;$A$4*12,"",ROUND(+'Local Minister Worksheet'!$E$20/12,0))</f>
        <v>#VALUE!</v>
      </c>
      <c r="F289" s="39" t="e">
        <f t="shared" si="27"/>
        <v>#VALUE!</v>
      </c>
      <c r="G289" s="39" t="e">
        <f t="shared" si="28"/>
        <v>#VALUE!</v>
      </c>
      <c r="H289" s="39" t="e">
        <f t="shared" si="29"/>
        <v>#VALUE!</v>
      </c>
    </row>
    <row r="290" spans="1:8" x14ac:dyDescent="0.25">
      <c r="A290" s="54" t="e">
        <f t="shared" si="24"/>
        <v>#VALUE!</v>
      </c>
      <c r="B290" s="54" t="e">
        <f>IF(A290&gt;$A$4*12,"",VLOOKUP(A290,Lists!$L$5:$N$605,2,FALSE))</f>
        <v>#VALUE!</v>
      </c>
      <c r="C290" s="53" t="e">
        <f t="shared" si="25"/>
        <v>#VALUE!</v>
      </c>
      <c r="D290" s="39" t="e">
        <f t="shared" si="26"/>
        <v>#VALUE!</v>
      </c>
      <c r="E290" s="39" t="e">
        <f>IF(A290&gt;$A$4*12,"",ROUND(+'Local Minister Worksheet'!$E$20/12,0))</f>
        <v>#VALUE!</v>
      </c>
      <c r="F290" s="39" t="e">
        <f t="shared" si="27"/>
        <v>#VALUE!</v>
      </c>
      <c r="G290" s="39" t="e">
        <f t="shared" si="28"/>
        <v>#VALUE!</v>
      </c>
      <c r="H290" s="39" t="e">
        <f t="shared" si="29"/>
        <v>#VALUE!</v>
      </c>
    </row>
    <row r="291" spans="1:8" x14ac:dyDescent="0.25">
      <c r="A291" s="54" t="e">
        <f t="shared" si="24"/>
        <v>#VALUE!</v>
      </c>
      <c r="B291" s="54" t="e">
        <f>IF(A291&gt;$A$4*12,"",VLOOKUP(A291,Lists!$L$5:$N$605,2,FALSE))</f>
        <v>#VALUE!</v>
      </c>
      <c r="C291" s="53" t="e">
        <f t="shared" si="25"/>
        <v>#VALUE!</v>
      </c>
      <c r="D291" s="39" t="e">
        <f t="shared" si="26"/>
        <v>#VALUE!</v>
      </c>
      <c r="E291" s="39" t="e">
        <f>IF(A291&gt;$A$4*12,"",ROUND(+'Local Minister Worksheet'!$E$20/12,0))</f>
        <v>#VALUE!</v>
      </c>
      <c r="F291" s="39" t="e">
        <f t="shared" si="27"/>
        <v>#VALUE!</v>
      </c>
      <c r="G291" s="39" t="e">
        <f t="shared" si="28"/>
        <v>#VALUE!</v>
      </c>
      <c r="H291" s="39" t="e">
        <f t="shared" si="29"/>
        <v>#VALUE!</v>
      </c>
    </row>
    <row r="292" spans="1:8" x14ac:dyDescent="0.25">
      <c r="A292" s="54" t="e">
        <f t="shared" si="24"/>
        <v>#VALUE!</v>
      </c>
      <c r="B292" s="54" t="e">
        <f>IF(A292&gt;$A$4*12,"",VLOOKUP(A292,Lists!$L$5:$N$605,2,FALSE))</f>
        <v>#VALUE!</v>
      </c>
      <c r="C292" s="53" t="e">
        <f t="shared" si="25"/>
        <v>#VALUE!</v>
      </c>
      <c r="D292" s="39" t="e">
        <f t="shared" si="26"/>
        <v>#VALUE!</v>
      </c>
      <c r="E292" s="39" t="e">
        <f>IF(A292&gt;$A$4*12,"",ROUND(+'Local Minister Worksheet'!$E$20/12,0))</f>
        <v>#VALUE!</v>
      </c>
      <c r="F292" s="39" t="e">
        <f t="shared" si="27"/>
        <v>#VALUE!</v>
      </c>
      <c r="G292" s="39" t="e">
        <f t="shared" si="28"/>
        <v>#VALUE!</v>
      </c>
      <c r="H292" s="39" t="e">
        <f t="shared" si="29"/>
        <v>#VALUE!</v>
      </c>
    </row>
    <row r="293" spans="1:8" x14ac:dyDescent="0.25">
      <c r="A293" s="54" t="e">
        <f t="shared" si="24"/>
        <v>#VALUE!</v>
      </c>
      <c r="B293" s="54" t="e">
        <f>IF(A293&gt;$A$4*12,"",VLOOKUP(A293,Lists!$L$5:$N$605,2,FALSE))</f>
        <v>#VALUE!</v>
      </c>
      <c r="C293" s="53" t="e">
        <f t="shared" si="25"/>
        <v>#VALUE!</v>
      </c>
      <c r="D293" s="39" t="e">
        <f t="shared" si="26"/>
        <v>#VALUE!</v>
      </c>
      <c r="E293" s="39" t="e">
        <f>IF(A293&gt;$A$4*12,"",ROUND(+'Local Minister Worksheet'!$E$20/12,0))</f>
        <v>#VALUE!</v>
      </c>
      <c r="F293" s="39" t="e">
        <f t="shared" si="27"/>
        <v>#VALUE!</v>
      </c>
      <c r="G293" s="39" t="e">
        <f t="shared" si="28"/>
        <v>#VALUE!</v>
      </c>
      <c r="H293" s="39" t="e">
        <f t="shared" si="29"/>
        <v>#VALUE!</v>
      </c>
    </row>
    <row r="294" spans="1:8" x14ac:dyDescent="0.25">
      <c r="A294" s="54" t="e">
        <f t="shared" si="24"/>
        <v>#VALUE!</v>
      </c>
      <c r="B294" s="54" t="e">
        <f>IF(A294&gt;$A$4*12,"",VLOOKUP(A294,Lists!$L$5:$N$605,2,FALSE))</f>
        <v>#VALUE!</v>
      </c>
      <c r="C294" s="53" t="e">
        <f t="shared" si="25"/>
        <v>#VALUE!</v>
      </c>
      <c r="D294" s="39" t="e">
        <f t="shared" si="26"/>
        <v>#VALUE!</v>
      </c>
      <c r="E294" s="39" t="e">
        <f>IF(A294&gt;$A$4*12,"",ROUND(+'Local Minister Worksheet'!$E$20/12,0))</f>
        <v>#VALUE!</v>
      </c>
      <c r="F294" s="39" t="e">
        <f t="shared" si="27"/>
        <v>#VALUE!</v>
      </c>
      <c r="G294" s="39" t="e">
        <f t="shared" si="28"/>
        <v>#VALUE!</v>
      </c>
      <c r="H294" s="39" t="e">
        <f t="shared" si="29"/>
        <v>#VALUE!</v>
      </c>
    </row>
    <row r="295" spans="1:8" x14ac:dyDescent="0.25">
      <c r="A295" s="54" t="e">
        <f t="shared" si="24"/>
        <v>#VALUE!</v>
      </c>
      <c r="B295" s="54" t="e">
        <f>IF(A295&gt;$A$4*12,"",VLOOKUP(A295,Lists!$L$5:$N$605,2,FALSE))</f>
        <v>#VALUE!</v>
      </c>
      <c r="C295" s="53" t="e">
        <f t="shared" si="25"/>
        <v>#VALUE!</v>
      </c>
      <c r="D295" s="39" t="e">
        <f t="shared" si="26"/>
        <v>#VALUE!</v>
      </c>
      <c r="E295" s="39" t="e">
        <f>IF(A295&gt;$A$4*12,"",ROUND(+'Local Minister Worksheet'!$E$20/12,0))</f>
        <v>#VALUE!</v>
      </c>
      <c r="F295" s="39" t="e">
        <f t="shared" si="27"/>
        <v>#VALUE!</v>
      </c>
      <c r="G295" s="39" t="e">
        <f t="shared" si="28"/>
        <v>#VALUE!</v>
      </c>
      <c r="H295" s="39" t="e">
        <f t="shared" si="29"/>
        <v>#VALUE!</v>
      </c>
    </row>
    <row r="296" spans="1:8" x14ac:dyDescent="0.25">
      <c r="A296" s="54" t="e">
        <f t="shared" si="24"/>
        <v>#VALUE!</v>
      </c>
      <c r="B296" s="54" t="e">
        <f>IF(A296&gt;$A$4*12,"",VLOOKUP(A296,Lists!$L$5:$N$605,2,FALSE))</f>
        <v>#VALUE!</v>
      </c>
      <c r="C296" s="53" t="e">
        <f t="shared" si="25"/>
        <v>#VALUE!</v>
      </c>
      <c r="D296" s="39" t="e">
        <f t="shared" si="26"/>
        <v>#VALUE!</v>
      </c>
      <c r="E296" s="39" t="e">
        <f>IF(A296&gt;$A$4*12,"",ROUND(+'Local Minister Worksheet'!$E$20/12,0))</f>
        <v>#VALUE!</v>
      </c>
      <c r="F296" s="39" t="e">
        <f t="shared" si="27"/>
        <v>#VALUE!</v>
      </c>
      <c r="G296" s="39" t="e">
        <f t="shared" si="28"/>
        <v>#VALUE!</v>
      </c>
      <c r="H296" s="39" t="e">
        <f t="shared" si="29"/>
        <v>#VALUE!</v>
      </c>
    </row>
    <row r="297" spans="1:8" x14ac:dyDescent="0.25">
      <c r="A297" s="54" t="e">
        <f t="shared" si="24"/>
        <v>#VALUE!</v>
      </c>
      <c r="B297" s="54" t="e">
        <f>IF(A297&gt;$A$4*12,"",VLOOKUP(A297,Lists!$L$5:$N$605,2,FALSE))</f>
        <v>#VALUE!</v>
      </c>
      <c r="C297" s="53" t="e">
        <f t="shared" si="25"/>
        <v>#VALUE!</v>
      </c>
      <c r="D297" s="39" t="e">
        <f t="shared" si="26"/>
        <v>#VALUE!</v>
      </c>
      <c r="E297" s="39" t="e">
        <f>IF(A297&gt;$A$4*12,"",ROUND(+'Local Minister Worksheet'!$E$20/12,0))</f>
        <v>#VALUE!</v>
      </c>
      <c r="F297" s="39" t="e">
        <f t="shared" si="27"/>
        <v>#VALUE!</v>
      </c>
      <c r="G297" s="39" t="e">
        <f t="shared" si="28"/>
        <v>#VALUE!</v>
      </c>
      <c r="H297" s="39" t="e">
        <f t="shared" si="29"/>
        <v>#VALUE!</v>
      </c>
    </row>
    <row r="298" spans="1:8" x14ac:dyDescent="0.25">
      <c r="A298" s="54" t="e">
        <f t="shared" si="24"/>
        <v>#VALUE!</v>
      </c>
      <c r="B298" s="54" t="e">
        <f>IF(A298&gt;$A$4*12,"",VLOOKUP(A298,Lists!$L$5:$N$605,2,FALSE))</f>
        <v>#VALUE!</v>
      </c>
      <c r="C298" s="53" t="e">
        <f t="shared" si="25"/>
        <v>#VALUE!</v>
      </c>
      <c r="D298" s="39" t="e">
        <f t="shared" si="26"/>
        <v>#VALUE!</v>
      </c>
      <c r="E298" s="39" t="e">
        <f>IF(A298&gt;$A$4*12,"",ROUND(+'Local Minister Worksheet'!$E$20/12,0))</f>
        <v>#VALUE!</v>
      </c>
      <c r="F298" s="39" t="e">
        <f t="shared" si="27"/>
        <v>#VALUE!</v>
      </c>
      <c r="G298" s="39" t="e">
        <f t="shared" si="28"/>
        <v>#VALUE!</v>
      </c>
      <c r="H298" s="39" t="e">
        <f t="shared" si="29"/>
        <v>#VALUE!</v>
      </c>
    </row>
    <row r="299" spans="1:8" x14ac:dyDescent="0.25">
      <c r="A299" s="54" t="e">
        <f t="shared" si="24"/>
        <v>#VALUE!</v>
      </c>
      <c r="B299" s="54" t="e">
        <f>IF(A299&gt;$A$4*12,"",VLOOKUP(A299,Lists!$L$5:$N$605,2,FALSE))</f>
        <v>#VALUE!</v>
      </c>
      <c r="C299" s="53" t="e">
        <f t="shared" si="25"/>
        <v>#VALUE!</v>
      </c>
      <c r="D299" s="39" t="e">
        <f t="shared" si="26"/>
        <v>#VALUE!</v>
      </c>
      <c r="E299" s="39" t="e">
        <f>IF(A299&gt;$A$4*12,"",ROUND(+'Local Minister Worksheet'!$E$20/12,0))</f>
        <v>#VALUE!</v>
      </c>
      <c r="F299" s="39" t="e">
        <f t="shared" si="27"/>
        <v>#VALUE!</v>
      </c>
      <c r="G299" s="39" t="e">
        <f t="shared" si="28"/>
        <v>#VALUE!</v>
      </c>
      <c r="H299" s="39" t="e">
        <f t="shared" si="29"/>
        <v>#VALUE!</v>
      </c>
    </row>
    <row r="300" spans="1:8" x14ac:dyDescent="0.25">
      <c r="A300" s="54" t="e">
        <f t="shared" si="24"/>
        <v>#VALUE!</v>
      </c>
      <c r="B300" s="54" t="e">
        <f>IF(A300&gt;$A$4*12,"",VLOOKUP(A300,Lists!$L$5:$N$605,2,FALSE))</f>
        <v>#VALUE!</v>
      </c>
      <c r="C300" s="53" t="e">
        <f t="shared" si="25"/>
        <v>#VALUE!</v>
      </c>
      <c r="D300" s="39" t="e">
        <f t="shared" si="26"/>
        <v>#VALUE!</v>
      </c>
      <c r="E300" s="39" t="e">
        <f>IF(A300&gt;$A$4*12,"",ROUND(+'Local Minister Worksheet'!$E$20/12,0))</f>
        <v>#VALUE!</v>
      </c>
      <c r="F300" s="39" t="e">
        <f t="shared" si="27"/>
        <v>#VALUE!</v>
      </c>
      <c r="G300" s="39" t="e">
        <f t="shared" si="28"/>
        <v>#VALUE!</v>
      </c>
      <c r="H300" s="39" t="e">
        <f t="shared" si="29"/>
        <v>#VALUE!</v>
      </c>
    </row>
    <row r="301" spans="1:8" x14ac:dyDescent="0.25">
      <c r="A301" s="54" t="e">
        <f t="shared" si="24"/>
        <v>#VALUE!</v>
      </c>
      <c r="B301" s="54" t="e">
        <f>IF(A301&gt;$A$4*12,"",VLOOKUP(A301,Lists!$L$5:$N$605,2,FALSE))</f>
        <v>#VALUE!</v>
      </c>
      <c r="C301" s="53" t="e">
        <f t="shared" si="25"/>
        <v>#VALUE!</v>
      </c>
      <c r="D301" s="39" t="e">
        <f t="shared" si="26"/>
        <v>#VALUE!</v>
      </c>
      <c r="E301" s="39" t="e">
        <f>IF(A301&gt;$A$4*12,"",ROUND(+'Local Minister Worksheet'!$E$20/12,0))</f>
        <v>#VALUE!</v>
      </c>
      <c r="F301" s="39" t="e">
        <f t="shared" si="27"/>
        <v>#VALUE!</v>
      </c>
      <c r="G301" s="39" t="e">
        <f t="shared" si="28"/>
        <v>#VALUE!</v>
      </c>
      <c r="H301" s="39" t="e">
        <f t="shared" si="29"/>
        <v>#VALUE!</v>
      </c>
    </row>
    <row r="302" spans="1:8" x14ac:dyDescent="0.25">
      <c r="A302" s="54" t="e">
        <f t="shared" si="24"/>
        <v>#VALUE!</v>
      </c>
      <c r="B302" s="54" t="e">
        <f>IF(A302&gt;$A$4*12,"",VLOOKUP(A302,Lists!$L$5:$N$605,2,FALSE))</f>
        <v>#VALUE!</v>
      </c>
      <c r="C302" s="53" t="e">
        <f t="shared" si="25"/>
        <v>#VALUE!</v>
      </c>
      <c r="D302" s="39" t="e">
        <f t="shared" si="26"/>
        <v>#VALUE!</v>
      </c>
      <c r="E302" s="39" t="e">
        <f>IF(A302&gt;$A$4*12,"",ROUND(+'Local Minister Worksheet'!$E$20/12,0))</f>
        <v>#VALUE!</v>
      </c>
      <c r="F302" s="39" t="e">
        <f t="shared" si="27"/>
        <v>#VALUE!</v>
      </c>
      <c r="G302" s="39" t="e">
        <f t="shared" si="28"/>
        <v>#VALUE!</v>
      </c>
      <c r="H302" s="39" t="e">
        <f t="shared" si="29"/>
        <v>#VALUE!</v>
      </c>
    </row>
    <row r="303" spans="1:8" x14ac:dyDescent="0.25">
      <c r="A303" s="54" t="e">
        <f t="shared" si="24"/>
        <v>#VALUE!</v>
      </c>
      <c r="B303" s="54" t="e">
        <f>IF(A303&gt;$A$4*12,"",VLOOKUP(A303,Lists!$L$5:$N$605,2,FALSE))</f>
        <v>#VALUE!</v>
      </c>
      <c r="C303" s="53" t="e">
        <f t="shared" si="25"/>
        <v>#VALUE!</v>
      </c>
      <c r="D303" s="39" t="e">
        <f t="shared" si="26"/>
        <v>#VALUE!</v>
      </c>
      <c r="E303" s="39" t="e">
        <f>IF(A303&gt;$A$4*12,"",ROUND(+'Local Minister Worksheet'!$E$20/12,0))</f>
        <v>#VALUE!</v>
      </c>
      <c r="F303" s="39" t="e">
        <f t="shared" si="27"/>
        <v>#VALUE!</v>
      </c>
      <c r="G303" s="39" t="e">
        <f t="shared" si="28"/>
        <v>#VALUE!</v>
      </c>
      <c r="H303" s="39" t="e">
        <f t="shared" si="29"/>
        <v>#VALUE!</v>
      </c>
    </row>
    <row r="304" spans="1:8" x14ac:dyDescent="0.25">
      <c r="A304" s="54" t="e">
        <f t="shared" si="24"/>
        <v>#VALUE!</v>
      </c>
      <c r="B304" s="54" t="e">
        <f>IF(A304&gt;$A$4*12,"",VLOOKUP(A304,Lists!$L$5:$N$605,2,FALSE))</f>
        <v>#VALUE!</v>
      </c>
      <c r="C304" s="53" t="e">
        <f t="shared" si="25"/>
        <v>#VALUE!</v>
      </c>
      <c r="D304" s="39" t="e">
        <f t="shared" si="26"/>
        <v>#VALUE!</v>
      </c>
      <c r="E304" s="39" t="e">
        <f>IF(A304&gt;$A$4*12,"",ROUND(+'Local Minister Worksheet'!$E$20/12,0))</f>
        <v>#VALUE!</v>
      </c>
      <c r="F304" s="39" t="e">
        <f t="shared" si="27"/>
        <v>#VALUE!</v>
      </c>
      <c r="G304" s="39" t="e">
        <f t="shared" si="28"/>
        <v>#VALUE!</v>
      </c>
      <c r="H304" s="39" t="e">
        <f t="shared" si="29"/>
        <v>#VALUE!</v>
      </c>
    </row>
    <row r="305" spans="1:8" x14ac:dyDescent="0.25">
      <c r="A305" s="54" t="e">
        <f t="shared" si="24"/>
        <v>#VALUE!</v>
      </c>
      <c r="B305" s="54" t="e">
        <f>IF(A305&gt;$A$4*12,"",VLOOKUP(A305,Lists!$L$5:$N$605,2,FALSE))</f>
        <v>#VALUE!</v>
      </c>
      <c r="C305" s="53" t="e">
        <f t="shared" si="25"/>
        <v>#VALUE!</v>
      </c>
      <c r="D305" s="39" t="e">
        <f t="shared" si="26"/>
        <v>#VALUE!</v>
      </c>
      <c r="E305" s="39" t="e">
        <f>IF(A305&gt;$A$4*12,"",ROUND(+'Local Minister Worksheet'!$E$20/12,0))</f>
        <v>#VALUE!</v>
      </c>
      <c r="F305" s="39" t="e">
        <f t="shared" si="27"/>
        <v>#VALUE!</v>
      </c>
      <c r="G305" s="39" t="e">
        <f t="shared" si="28"/>
        <v>#VALUE!</v>
      </c>
      <c r="H305" s="39" t="e">
        <f t="shared" si="29"/>
        <v>#VALUE!</v>
      </c>
    </row>
    <row r="306" spans="1:8" x14ac:dyDescent="0.25">
      <c r="A306" s="54" t="e">
        <f t="shared" si="24"/>
        <v>#VALUE!</v>
      </c>
      <c r="B306" s="54" t="e">
        <f>IF(A306&gt;$A$4*12,"",VLOOKUP(A306,Lists!$L$5:$N$605,2,FALSE))</f>
        <v>#VALUE!</v>
      </c>
      <c r="C306" s="53" t="e">
        <f t="shared" si="25"/>
        <v>#VALUE!</v>
      </c>
      <c r="D306" s="39" t="e">
        <f t="shared" si="26"/>
        <v>#VALUE!</v>
      </c>
      <c r="E306" s="39" t="e">
        <f>IF(A306&gt;$A$4*12,"",ROUND(+'Local Minister Worksheet'!$E$20/12,0))</f>
        <v>#VALUE!</v>
      </c>
      <c r="F306" s="39" t="e">
        <f t="shared" si="27"/>
        <v>#VALUE!</v>
      </c>
      <c r="G306" s="39" t="e">
        <f t="shared" si="28"/>
        <v>#VALUE!</v>
      </c>
      <c r="H306" s="39" t="e">
        <f t="shared" si="29"/>
        <v>#VALUE!</v>
      </c>
    </row>
    <row r="307" spans="1:8" x14ac:dyDescent="0.25">
      <c r="A307" s="54" t="e">
        <f t="shared" si="24"/>
        <v>#VALUE!</v>
      </c>
      <c r="B307" s="54" t="e">
        <f>IF(A307&gt;$A$4*12,"",VLOOKUP(A307,Lists!$L$5:$N$605,2,FALSE))</f>
        <v>#VALUE!</v>
      </c>
      <c r="C307" s="53" t="e">
        <f t="shared" si="25"/>
        <v>#VALUE!</v>
      </c>
      <c r="D307" s="39" t="e">
        <f t="shared" si="26"/>
        <v>#VALUE!</v>
      </c>
      <c r="E307" s="39" t="e">
        <f>IF(A307&gt;$A$4*12,"",ROUND(+'Local Minister Worksheet'!$E$20/12,0))</f>
        <v>#VALUE!</v>
      </c>
      <c r="F307" s="39" t="e">
        <f t="shared" si="27"/>
        <v>#VALUE!</v>
      </c>
      <c r="G307" s="39" t="e">
        <f t="shared" si="28"/>
        <v>#VALUE!</v>
      </c>
      <c r="H307" s="39" t="e">
        <f t="shared" si="29"/>
        <v>#VALUE!</v>
      </c>
    </row>
    <row r="308" spans="1:8" x14ac:dyDescent="0.25">
      <c r="A308" s="54" t="e">
        <f t="shared" si="24"/>
        <v>#VALUE!</v>
      </c>
      <c r="B308" s="54" t="e">
        <f>IF(A308&gt;$A$4*12,"",VLOOKUP(A308,Lists!$L$5:$N$605,2,FALSE))</f>
        <v>#VALUE!</v>
      </c>
      <c r="C308" s="53" t="e">
        <f t="shared" si="25"/>
        <v>#VALUE!</v>
      </c>
      <c r="D308" s="39" t="e">
        <f t="shared" si="26"/>
        <v>#VALUE!</v>
      </c>
      <c r="E308" s="39" t="e">
        <f>IF(A308&gt;$A$4*12,"",ROUND(+'Local Minister Worksheet'!$E$20/12,0))</f>
        <v>#VALUE!</v>
      </c>
      <c r="F308" s="39" t="e">
        <f t="shared" si="27"/>
        <v>#VALUE!</v>
      </c>
      <c r="G308" s="39" t="e">
        <f t="shared" si="28"/>
        <v>#VALUE!</v>
      </c>
      <c r="H308" s="39" t="e">
        <f t="shared" si="29"/>
        <v>#VALUE!</v>
      </c>
    </row>
    <row r="309" spans="1:8" x14ac:dyDescent="0.25">
      <c r="A309" s="54" t="e">
        <f t="shared" si="24"/>
        <v>#VALUE!</v>
      </c>
      <c r="B309" s="54" t="e">
        <f>IF(A309&gt;$A$4*12,"",VLOOKUP(A309,Lists!$L$5:$N$605,2,FALSE))</f>
        <v>#VALUE!</v>
      </c>
      <c r="C309" s="53" t="e">
        <f t="shared" si="25"/>
        <v>#VALUE!</v>
      </c>
      <c r="D309" s="39" t="e">
        <f t="shared" si="26"/>
        <v>#VALUE!</v>
      </c>
      <c r="E309" s="39" t="e">
        <f>IF(A309&gt;$A$4*12,"",ROUND(+'Local Minister Worksheet'!$E$20/12,0))</f>
        <v>#VALUE!</v>
      </c>
      <c r="F309" s="39" t="e">
        <f t="shared" si="27"/>
        <v>#VALUE!</v>
      </c>
      <c r="G309" s="39" t="e">
        <f t="shared" si="28"/>
        <v>#VALUE!</v>
      </c>
      <c r="H309" s="39" t="e">
        <f t="shared" si="29"/>
        <v>#VALUE!</v>
      </c>
    </row>
    <row r="310" spans="1:8" x14ac:dyDescent="0.25">
      <c r="A310" s="54" t="e">
        <f t="shared" si="24"/>
        <v>#VALUE!</v>
      </c>
      <c r="B310" s="54" t="e">
        <f>IF(A310&gt;$A$4*12,"",VLOOKUP(A310,Lists!$L$5:$N$605,2,FALSE))</f>
        <v>#VALUE!</v>
      </c>
      <c r="C310" s="53" t="e">
        <f t="shared" si="25"/>
        <v>#VALUE!</v>
      </c>
      <c r="D310" s="39" t="e">
        <f t="shared" si="26"/>
        <v>#VALUE!</v>
      </c>
      <c r="E310" s="39" t="e">
        <f>IF(A310&gt;$A$4*12,"",ROUND(+'Local Minister Worksheet'!$E$20/12,0))</f>
        <v>#VALUE!</v>
      </c>
      <c r="F310" s="39" t="e">
        <f t="shared" si="27"/>
        <v>#VALUE!</v>
      </c>
      <c r="G310" s="39" t="e">
        <f t="shared" si="28"/>
        <v>#VALUE!</v>
      </c>
      <c r="H310" s="39" t="e">
        <f t="shared" si="29"/>
        <v>#VALUE!</v>
      </c>
    </row>
    <row r="311" spans="1:8" x14ac:dyDescent="0.25">
      <c r="A311" s="54" t="e">
        <f t="shared" si="24"/>
        <v>#VALUE!</v>
      </c>
      <c r="B311" s="54" t="e">
        <f>IF(A311&gt;$A$4*12,"",VLOOKUP(A311,Lists!$L$5:$N$605,2,FALSE))</f>
        <v>#VALUE!</v>
      </c>
      <c r="C311" s="53" t="e">
        <f t="shared" si="25"/>
        <v>#VALUE!</v>
      </c>
      <c r="D311" s="39" t="e">
        <f t="shared" si="26"/>
        <v>#VALUE!</v>
      </c>
      <c r="E311" s="39" t="e">
        <f>IF(A311&gt;$A$4*12,"",ROUND(+'Local Minister Worksheet'!$E$20/12,0))</f>
        <v>#VALUE!</v>
      </c>
      <c r="F311" s="39" t="e">
        <f t="shared" si="27"/>
        <v>#VALUE!</v>
      </c>
      <c r="G311" s="39" t="e">
        <f t="shared" si="28"/>
        <v>#VALUE!</v>
      </c>
      <c r="H311" s="39" t="e">
        <f t="shared" si="29"/>
        <v>#VALUE!</v>
      </c>
    </row>
    <row r="312" spans="1:8" x14ac:dyDescent="0.25">
      <c r="A312" s="54" t="e">
        <f t="shared" si="24"/>
        <v>#VALUE!</v>
      </c>
      <c r="B312" s="54" t="e">
        <f>IF(A312&gt;$A$4*12,"",VLOOKUP(A312,Lists!$L$5:$N$605,2,FALSE))</f>
        <v>#VALUE!</v>
      </c>
      <c r="C312" s="53" t="e">
        <f t="shared" si="25"/>
        <v>#VALUE!</v>
      </c>
      <c r="D312" s="39" t="e">
        <f t="shared" si="26"/>
        <v>#VALUE!</v>
      </c>
      <c r="E312" s="39" t="e">
        <f>IF(A312&gt;$A$4*12,"",ROUND(+'Local Minister Worksheet'!$E$20/12,0))</f>
        <v>#VALUE!</v>
      </c>
      <c r="F312" s="39" t="e">
        <f t="shared" si="27"/>
        <v>#VALUE!</v>
      </c>
      <c r="G312" s="39" t="e">
        <f t="shared" si="28"/>
        <v>#VALUE!</v>
      </c>
      <c r="H312" s="39" t="e">
        <f t="shared" si="29"/>
        <v>#VALUE!</v>
      </c>
    </row>
    <row r="313" spans="1:8" x14ac:dyDescent="0.25">
      <c r="A313" s="54" t="e">
        <f t="shared" si="24"/>
        <v>#VALUE!</v>
      </c>
      <c r="B313" s="54" t="e">
        <f>IF(A313&gt;$A$4*12,"",VLOOKUP(A313,Lists!$L$5:$N$605,2,FALSE))</f>
        <v>#VALUE!</v>
      </c>
      <c r="C313" s="53" t="e">
        <f t="shared" si="25"/>
        <v>#VALUE!</v>
      </c>
      <c r="D313" s="39" t="e">
        <f t="shared" si="26"/>
        <v>#VALUE!</v>
      </c>
      <c r="E313" s="39" t="e">
        <f>IF(A313&gt;$A$4*12,"",ROUND(+'Local Minister Worksheet'!$E$20/12,0))</f>
        <v>#VALUE!</v>
      </c>
      <c r="F313" s="39" t="e">
        <f t="shared" si="27"/>
        <v>#VALUE!</v>
      </c>
      <c r="G313" s="39" t="e">
        <f t="shared" si="28"/>
        <v>#VALUE!</v>
      </c>
      <c r="H313" s="39" t="e">
        <f t="shared" si="29"/>
        <v>#VALUE!</v>
      </c>
    </row>
    <row r="314" spans="1:8" x14ac:dyDescent="0.25">
      <c r="A314" s="54" t="e">
        <f t="shared" si="24"/>
        <v>#VALUE!</v>
      </c>
      <c r="B314" s="54" t="e">
        <f>IF(A314&gt;$A$4*12,"",VLOOKUP(A314,Lists!$L$5:$N$605,2,FALSE))</f>
        <v>#VALUE!</v>
      </c>
      <c r="C314" s="53" t="e">
        <f t="shared" si="25"/>
        <v>#VALUE!</v>
      </c>
      <c r="D314" s="39" t="e">
        <f t="shared" si="26"/>
        <v>#VALUE!</v>
      </c>
      <c r="E314" s="39" t="e">
        <f>IF(A314&gt;$A$4*12,"",ROUND(+'Local Minister Worksheet'!$E$20/12,0))</f>
        <v>#VALUE!</v>
      </c>
      <c r="F314" s="39" t="e">
        <f t="shared" si="27"/>
        <v>#VALUE!</v>
      </c>
      <c r="G314" s="39" t="e">
        <f t="shared" si="28"/>
        <v>#VALUE!</v>
      </c>
      <c r="H314" s="39" t="e">
        <f t="shared" si="29"/>
        <v>#VALUE!</v>
      </c>
    </row>
    <row r="315" spans="1:8" x14ac:dyDescent="0.25">
      <c r="A315" s="54" t="e">
        <f t="shared" si="24"/>
        <v>#VALUE!</v>
      </c>
      <c r="B315" s="54" t="e">
        <f>IF(A315&gt;$A$4*12,"",VLOOKUP(A315,Lists!$L$5:$N$605,2,FALSE))</f>
        <v>#VALUE!</v>
      </c>
      <c r="C315" s="53" t="e">
        <f t="shared" si="25"/>
        <v>#VALUE!</v>
      </c>
      <c r="D315" s="39" t="e">
        <f t="shared" si="26"/>
        <v>#VALUE!</v>
      </c>
      <c r="E315" s="39" t="e">
        <f>IF(A315&gt;$A$4*12,"",ROUND(+'Local Minister Worksheet'!$E$20/12,0))</f>
        <v>#VALUE!</v>
      </c>
      <c r="F315" s="39" t="e">
        <f t="shared" si="27"/>
        <v>#VALUE!</v>
      </c>
      <c r="G315" s="39" t="e">
        <f t="shared" si="28"/>
        <v>#VALUE!</v>
      </c>
      <c r="H315" s="39" t="e">
        <f t="shared" si="29"/>
        <v>#VALUE!</v>
      </c>
    </row>
    <row r="316" spans="1:8" x14ac:dyDescent="0.25">
      <c r="A316" s="54" t="e">
        <f t="shared" si="24"/>
        <v>#VALUE!</v>
      </c>
      <c r="B316" s="54" t="e">
        <f>IF(A316&gt;$A$4*12,"",VLOOKUP(A316,Lists!$L$5:$N$605,2,FALSE))</f>
        <v>#VALUE!</v>
      </c>
      <c r="C316" s="53" t="e">
        <f t="shared" si="25"/>
        <v>#VALUE!</v>
      </c>
      <c r="D316" s="39" t="e">
        <f t="shared" si="26"/>
        <v>#VALUE!</v>
      </c>
      <c r="E316" s="39" t="e">
        <f>IF(A316&gt;$A$4*12,"",ROUND(+'Local Minister Worksheet'!$E$20/12,0))</f>
        <v>#VALUE!</v>
      </c>
      <c r="F316" s="39" t="e">
        <f t="shared" si="27"/>
        <v>#VALUE!</v>
      </c>
      <c r="G316" s="39" t="e">
        <f t="shared" si="28"/>
        <v>#VALUE!</v>
      </c>
      <c r="H316" s="39" t="e">
        <f t="shared" si="29"/>
        <v>#VALUE!</v>
      </c>
    </row>
    <row r="317" spans="1:8" x14ac:dyDescent="0.25">
      <c r="A317" s="54" t="e">
        <f t="shared" si="24"/>
        <v>#VALUE!</v>
      </c>
      <c r="B317" s="54" t="e">
        <f>IF(A317&gt;$A$4*12,"",VLOOKUP(A317,Lists!$L$5:$N$605,2,FALSE))</f>
        <v>#VALUE!</v>
      </c>
      <c r="C317" s="53" t="e">
        <f t="shared" si="25"/>
        <v>#VALUE!</v>
      </c>
      <c r="D317" s="39" t="e">
        <f t="shared" si="26"/>
        <v>#VALUE!</v>
      </c>
      <c r="E317" s="39" t="e">
        <f>IF(A317&gt;$A$4*12,"",ROUND(+'Local Minister Worksheet'!$E$20/12,0))</f>
        <v>#VALUE!</v>
      </c>
      <c r="F317" s="39" t="e">
        <f t="shared" si="27"/>
        <v>#VALUE!</v>
      </c>
      <c r="G317" s="39" t="e">
        <f t="shared" si="28"/>
        <v>#VALUE!</v>
      </c>
      <c r="H317" s="39" t="e">
        <f t="shared" si="29"/>
        <v>#VALUE!</v>
      </c>
    </row>
    <row r="318" spans="1:8" x14ac:dyDescent="0.25">
      <c r="A318" s="54" t="e">
        <f t="shared" si="24"/>
        <v>#VALUE!</v>
      </c>
      <c r="B318" s="54" t="e">
        <f>IF(A318&gt;$A$4*12,"",VLOOKUP(A318,Lists!$L$5:$N$605,2,FALSE))</f>
        <v>#VALUE!</v>
      </c>
      <c r="C318" s="53" t="e">
        <f t="shared" si="25"/>
        <v>#VALUE!</v>
      </c>
      <c r="D318" s="39" t="e">
        <f t="shared" si="26"/>
        <v>#VALUE!</v>
      </c>
      <c r="E318" s="39" t="e">
        <f>IF(A318&gt;$A$4*12,"",ROUND(+'Local Minister Worksheet'!$E$20/12,0))</f>
        <v>#VALUE!</v>
      </c>
      <c r="F318" s="39" t="e">
        <f t="shared" si="27"/>
        <v>#VALUE!</v>
      </c>
      <c r="G318" s="39" t="e">
        <f t="shared" si="28"/>
        <v>#VALUE!</v>
      </c>
      <c r="H318" s="39" t="e">
        <f t="shared" si="29"/>
        <v>#VALUE!</v>
      </c>
    </row>
    <row r="319" spans="1:8" x14ac:dyDescent="0.25">
      <c r="A319" s="54" t="e">
        <f t="shared" si="24"/>
        <v>#VALUE!</v>
      </c>
      <c r="B319" s="54" t="e">
        <f>IF(A319&gt;$A$4*12,"",VLOOKUP(A319,Lists!$L$5:$N$605,2,FALSE))</f>
        <v>#VALUE!</v>
      </c>
      <c r="C319" s="53" t="e">
        <f t="shared" si="25"/>
        <v>#VALUE!</v>
      </c>
      <c r="D319" s="39" t="e">
        <f t="shared" si="26"/>
        <v>#VALUE!</v>
      </c>
      <c r="E319" s="39" t="e">
        <f>IF(A319&gt;$A$4*12,"",ROUND(+'Local Minister Worksheet'!$E$20/12,0))</f>
        <v>#VALUE!</v>
      </c>
      <c r="F319" s="39" t="e">
        <f t="shared" si="27"/>
        <v>#VALUE!</v>
      </c>
      <c r="G319" s="39" t="e">
        <f t="shared" si="28"/>
        <v>#VALUE!</v>
      </c>
      <c r="H319" s="39" t="e">
        <f t="shared" si="29"/>
        <v>#VALUE!</v>
      </c>
    </row>
    <row r="320" spans="1:8" x14ac:dyDescent="0.25">
      <c r="A320" s="54" t="e">
        <f t="shared" si="24"/>
        <v>#VALUE!</v>
      </c>
      <c r="B320" s="54" t="e">
        <f>IF(A320&gt;$A$4*12,"",VLOOKUP(A320,Lists!$L$5:$N$605,2,FALSE))</f>
        <v>#VALUE!</v>
      </c>
      <c r="C320" s="53" t="e">
        <f t="shared" si="25"/>
        <v>#VALUE!</v>
      </c>
      <c r="D320" s="39" t="e">
        <f t="shared" si="26"/>
        <v>#VALUE!</v>
      </c>
      <c r="E320" s="39" t="e">
        <f>IF(A320&gt;$A$4*12,"",ROUND(+'Local Minister Worksheet'!$E$20/12,0))</f>
        <v>#VALUE!</v>
      </c>
      <c r="F320" s="39" t="e">
        <f t="shared" si="27"/>
        <v>#VALUE!</v>
      </c>
      <c r="G320" s="39" t="e">
        <f t="shared" si="28"/>
        <v>#VALUE!</v>
      </c>
      <c r="H320" s="39" t="e">
        <f t="shared" si="29"/>
        <v>#VALUE!</v>
      </c>
    </row>
    <row r="321" spans="1:8" x14ac:dyDescent="0.25">
      <c r="A321" s="54" t="e">
        <f t="shared" si="24"/>
        <v>#VALUE!</v>
      </c>
      <c r="B321" s="54" t="e">
        <f>IF(A321&gt;$A$4*12,"",VLOOKUP(A321,Lists!$L$5:$N$605,2,FALSE))</f>
        <v>#VALUE!</v>
      </c>
      <c r="C321" s="53" t="e">
        <f t="shared" si="25"/>
        <v>#VALUE!</v>
      </c>
      <c r="D321" s="39" t="e">
        <f t="shared" si="26"/>
        <v>#VALUE!</v>
      </c>
      <c r="E321" s="39" t="e">
        <f>IF(A321&gt;$A$4*12,"",ROUND(+'Local Minister Worksheet'!$E$20/12,0))</f>
        <v>#VALUE!</v>
      </c>
      <c r="F321" s="39" t="e">
        <f t="shared" si="27"/>
        <v>#VALUE!</v>
      </c>
      <c r="G321" s="39" t="e">
        <f t="shared" si="28"/>
        <v>#VALUE!</v>
      </c>
      <c r="H321" s="39" t="e">
        <f t="shared" si="29"/>
        <v>#VALUE!</v>
      </c>
    </row>
    <row r="322" spans="1:8" x14ac:dyDescent="0.25">
      <c r="A322" s="54" t="e">
        <f t="shared" si="24"/>
        <v>#VALUE!</v>
      </c>
      <c r="B322" s="54" t="e">
        <f>IF(A322&gt;$A$4*12,"",VLOOKUP(A322,Lists!$L$5:$N$605,2,FALSE))</f>
        <v>#VALUE!</v>
      </c>
      <c r="C322" s="53" t="e">
        <f t="shared" si="25"/>
        <v>#VALUE!</v>
      </c>
      <c r="D322" s="39" t="e">
        <f t="shared" si="26"/>
        <v>#VALUE!</v>
      </c>
      <c r="E322" s="39" t="e">
        <f>IF(A322&gt;$A$4*12,"",ROUND(+'Local Minister Worksheet'!$E$20/12,0))</f>
        <v>#VALUE!</v>
      </c>
      <c r="F322" s="39" t="e">
        <f t="shared" si="27"/>
        <v>#VALUE!</v>
      </c>
      <c r="G322" s="39" t="e">
        <f t="shared" si="28"/>
        <v>#VALUE!</v>
      </c>
      <c r="H322" s="39" t="e">
        <f t="shared" si="29"/>
        <v>#VALUE!</v>
      </c>
    </row>
    <row r="323" spans="1:8" x14ac:dyDescent="0.25">
      <c r="A323" s="54" t="e">
        <f t="shared" si="24"/>
        <v>#VALUE!</v>
      </c>
      <c r="B323" s="54" t="e">
        <f>IF(A323&gt;$A$4*12,"",VLOOKUP(A323,Lists!$L$5:$N$605,2,FALSE))</f>
        <v>#VALUE!</v>
      </c>
      <c r="C323" s="53" t="e">
        <f t="shared" si="25"/>
        <v>#VALUE!</v>
      </c>
      <c r="D323" s="39" t="e">
        <f t="shared" si="26"/>
        <v>#VALUE!</v>
      </c>
      <c r="E323" s="39" t="e">
        <f>IF(A323&gt;$A$4*12,"",ROUND(+'Local Minister Worksheet'!$E$20/12,0))</f>
        <v>#VALUE!</v>
      </c>
      <c r="F323" s="39" t="e">
        <f t="shared" si="27"/>
        <v>#VALUE!</v>
      </c>
      <c r="G323" s="39" t="e">
        <f t="shared" si="28"/>
        <v>#VALUE!</v>
      </c>
      <c r="H323" s="39" t="e">
        <f t="shared" si="29"/>
        <v>#VALUE!</v>
      </c>
    </row>
    <row r="324" spans="1:8" x14ac:dyDescent="0.25">
      <c r="A324" s="54" t="e">
        <f t="shared" si="24"/>
        <v>#VALUE!</v>
      </c>
      <c r="B324" s="54" t="e">
        <f>IF(A324&gt;$A$4*12,"",VLOOKUP(A324,Lists!$L$5:$N$605,2,FALSE))</f>
        <v>#VALUE!</v>
      </c>
      <c r="C324" s="53" t="e">
        <f t="shared" si="25"/>
        <v>#VALUE!</v>
      </c>
      <c r="D324" s="39" t="e">
        <f t="shared" si="26"/>
        <v>#VALUE!</v>
      </c>
      <c r="E324" s="39" t="e">
        <f>IF(A324&gt;$A$4*12,"",ROUND(+'Local Minister Worksheet'!$E$20/12,0))</f>
        <v>#VALUE!</v>
      </c>
      <c r="F324" s="39" t="e">
        <f t="shared" si="27"/>
        <v>#VALUE!</v>
      </c>
      <c r="G324" s="39" t="e">
        <f t="shared" si="28"/>
        <v>#VALUE!</v>
      </c>
      <c r="H324" s="39" t="e">
        <f t="shared" si="29"/>
        <v>#VALUE!</v>
      </c>
    </row>
    <row r="325" spans="1:8" x14ac:dyDescent="0.25">
      <c r="A325" s="54" t="e">
        <f t="shared" si="24"/>
        <v>#VALUE!</v>
      </c>
      <c r="B325" s="54" t="e">
        <f>IF(A325&gt;$A$4*12,"",VLOOKUP(A325,Lists!$L$5:$N$605,2,FALSE))</f>
        <v>#VALUE!</v>
      </c>
      <c r="C325" s="53" t="e">
        <f t="shared" si="25"/>
        <v>#VALUE!</v>
      </c>
      <c r="D325" s="39" t="e">
        <f t="shared" si="26"/>
        <v>#VALUE!</v>
      </c>
      <c r="E325" s="39" t="e">
        <f>IF(A325&gt;$A$4*12,"",ROUND(+'Local Minister Worksheet'!$E$20/12,0))</f>
        <v>#VALUE!</v>
      </c>
      <c r="F325" s="39" t="e">
        <f t="shared" si="27"/>
        <v>#VALUE!</v>
      </c>
      <c r="G325" s="39" t="e">
        <f t="shared" si="28"/>
        <v>#VALUE!</v>
      </c>
      <c r="H325" s="39" t="e">
        <f t="shared" si="29"/>
        <v>#VALUE!</v>
      </c>
    </row>
    <row r="326" spans="1:8" x14ac:dyDescent="0.25">
      <c r="A326" s="54" t="e">
        <f t="shared" si="24"/>
        <v>#VALUE!</v>
      </c>
      <c r="B326" s="54" t="e">
        <f>IF(A326&gt;$A$4*12,"",VLOOKUP(A326,Lists!$L$5:$N$605,2,FALSE))</f>
        <v>#VALUE!</v>
      </c>
      <c r="C326" s="53" t="e">
        <f t="shared" si="25"/>
        <v>#VALUE!</v>
      </c>
      <c r="D326" s="39" t="e">
        <f t="shared" si="26"/>
        <v>#VALUE!</v>
      </c>
      <c r="E326" s="39" t="e">
        <f>IF(A326&gt;$A$4*12,"",ROUND(+'Local Minister Worksheet'!$E$20/12,0))</f>
        <v>#VALUE!</v>
      </c>
      <c r="F326" s="39" t="e">
        <f t="shared" si="27"/>
        <v>#VALUE!</v>
      </c>
      <c r="G326" s="39" t="e">
        <f t="shared" si="28"/>
        <v>#VALUE!</v>
      </c>
      <c r="H326" s="39" t="e">
        <f t="shared" si="29"/>
        <v>#VALUE!</v>
      </c>
    </row>
    <row r="327" spans="1:8" x14ac:dyDescent="0.25">
      <c r="A327" s="54" t="e">
        <f t="shared" si="24"/>
        <v>#VALUE!</v>
      </c>
      <c r="B327" s="54" t="e">
        <f>IF(A327&gt;$A$4*12,"",VLOOKUP(A327,Lists!$L$5:$N$605,2,FALSE))</f>
        <v>#VALUE!</v>
      </c>
      <c r="C327" s="53" t="e">
        <f t="shared" si="25"/>
        <v>#VALUE!</v>
      </c>
      <c r="D327" s="39" t="e">
        <f t="shared" si="26"/>
        <v>#VALUE!</v>
      </c>
      <c r="E327" s="39" t="e">
        <f>IF(A327&gt;$A$4*12,"",ROUND(+'Local Minister Worksheet'!$E$20/12,0))</f>
        <v>#VALUE!</v>
      </c>
      <c r="F327" s="39" t="e">
        <f t="shared" si="27"/>
        <v>#VALUE!</v>
      </c>
      <c r="G327" s="39" t="e">
        <f t="shared" si="28"/>
        <v>#VALUE!</v>
      </c>
      <c r="H327" s="39" t="e">
        <f t="shared" si="29"/>
        <v>#VALUE!</v>
      </c>
    </row>
    <row r="328" spans="1:8" x14ac:dyDescent="0.25">
      <c r="A328" s="54" t="e">
        <f t="shared" ref="A328:A391" si="30">IF(A327&lt;($A$4*12),A327+1,"")</f>
        <v>#VALUE!</v>
      </c>
      <c r="B328" s="54" t="e">
        <f>IF(A328&gt;$A$4*12,"",VLOOKUP(A328,Lists!$L$5:$N$605,2,FALSE))</f>
        <v>#VALUE!</v>
      </c>
      <c r="C328" s="53" t="e">
        <f t="shared" ref="C328:C391" si="31">IF(A328&gt;$A$4*12,"",C327)</f>
        <v>#VALUE!</v>
      </c>
      <c r="D328" s="39" t="e">
        <f t="shared" ref="D328:D391" si="32">IF(A328&gt;$A$4*12,"",+H327)</f>
        <v>#VALUE!</v>
      </c>
      <c r="E328" s="39" t="e">
        <f>IF(A328&gt;$A$4*12,"",ROUND(+'Local Minister Worksheet'!$E$20/12,0))</f>
        <v>#VALUE!</v>
      </c>
      <c r="F328" s="39" t="e">
        <f t="shared" ref="F328:F391" si="33">IF(A328&gt;$A$4*12,"",ROUND((+D328+E328)*C328/12,0))</f>
        <v>#VALUE!</v>
      </c>
      <c r="G328" s="39" t="e">
        <f t="shared" ref="G328:G391" si="34">IF(A328&gt;$A$4*12,"",G327)</f>
        <v>#VALUE!</v>
      </c>
      <c r="H328" s="39" t="e">
        <f t="shared" ref="H328:H391" si="35">IF(A328&gt;$A$4*12,"",+D328+E328+F328-G328)</f>
        <v>#VALUE!</v>
      </c>
    </row>
    <row r="329" spans="1:8" x14ac:dyDescent="0.25">
      <c r="A329" s="54" t="e">
        <f t="shared" si="30"/>
        <v>#VALUE!</v>
      </c>
      <c r="B329" s="54" t="e">
        <f>IF(A329&gt;$A$4*12,"",VLOOKUP(A329,Lists!$L$5:$N$605,2,FALSE))</f>
        <v>#VALUE!</v>
      </c>
      <c r="C329" s="53" t="e">
        <f t="shared" si="31"/>
        <v>#VALUE!</v>
      </c>
      <c r="D329" s="39" t="e">
        <f t="shared" si="32"/>
        <v>#VALUE!</v>
      </c>
      <c r="E329" s="39" t="e">
        <f>IF(A329&gt;$A$4*12,"",ROUND(+'Local Minister Worksheet'!$E$20/12,0))</f>
        <v>#VALUE!</v>
      </c>
      <c r="F329" s="39" t="e">
        <f t="shared" si="33"/>
        <v>#VALUE!</v>
      </c>
      <c r="G329" s="39" t="e">
        <f t="shared" si="34"/>
        <v>#VALUE!</v>
      </c>
      <c r="H329" s="39" t="e">
        <f t="shared" si="35"/>
        <v>#VALUE!</v>
      </c>
    </row>
    <row r="330" spans="1:8" x14ac:dyDescent="0.25">
      <c r="A330" s="54" t="e">
        <f t="shared" si="30"/>
        <v>#VALUE!</v>
      </c>
      <c r="B330" s="54" t="e">
        <f>IF(A330&gt;$A$4*12,"",VLOOKUP(A330,Lists!$L$5:$N$605,2,FALSE))</f>
        <v>#VALUE!</v>
      </c>
      <c r="C330" s="53" t="e">
        <f t="shared" si="31"/>
        <v>#VALUE!</v>
      </c>
      <c r="D330" s="39" t="e">
        <f t="shared" si="32"/>
        <v>#VALUE!</v>
      </c>
      <c r="E330" s="39" t="e">
        <f>IF(A330&gt;$A$4*12,"",ROUND(+'Local Minister Worksheet'!$E$20/12,0))</f>
        <v>#VALUE!</v>
      </c>
      <c r="F330" s="39" t="e">
        <f t="shared" si="33"/>
        <v>#VALUE!</v>
      </c>
      <c r="G330" s="39" t="e">
        <f t="shared" si="34"/>
        <v>#VALUE!</v>
      </c>
      <c r="H330" s="39" t="e">
        <f t="shared" si="35"/>
        <v>#VALUE!</v>
      </c>
    </row>
    <row r="331" spans="1:8" x14ac:dyDescent="0.25">
      <c r="A331" s="54" t="e">
        <f t="shared" si="30"/>
        <v>#VALUE!</v>
      </c>
      <c r="B331" s="54" t="e">
        <f>IF(A331&gt;$A$4*12,"",VLOOKUP(A331,Lists!$L$5:$N$605,2,FALSE))</f>
        <v>#VALUE!</v>
      </c>
      <c r="C331" s="53" t="e">
        <f t="shared" si="31"/>
        <v>#VALUE!</v>
      </c>
      <c r="D331" s="39" t="e">
        <f t="shared" si="32"/>
        <v>#VALUE!</v>
      </c>
      <c r="E331" s="39" t="e">
        <f>IF(A331&gt;$A$4*12,"",ROUND(+'Local Minister Worksheet'!$E$20/12,0))</f>
        <v>#VALUE!</v>
      </c>
      <c r="F331" s="39" t="e">
        <f t="shared" si="33"/>
        <v>#VALUE!</v>
      </c>
      <c r="G331" s="39" t="e">
        <f t="shared" si="34"/>
        <v>#VALUE!</v>
      </c>
      <c r="H331" s="39" t="e">
        <f t="shared" si="35"/>
        <v>#VALUE!</v>
      </c>
    </row>
    <row r="332" spans="1:8" x14ac:dyDescent="0.25">
      <c r="A332" s="54" t="e">
        <f t="shared" si="30"/>
        <v>#VALUE!</v>
      </c>
      <c r="B332" s="54" t="e">
        <f>IF(A332&gt;$A$4*12,"",VLOOKUP(A332,Lists!$L$5:$N$605,2,FALSE))</f>
        <v>#VALUE!</v>
      </c>
      <c r="C332" s="53" t="e">
        <f t="shared" si="31"/>
        <v>#VALUE!</v>
      </c>
      <c r="D332" s="39" t="e">
        <f t="shared" si="32"/>
        <v>#VALUE!</v>
      </c>
      <c r="E332" s="39" t="e">
        <f>IF(A332&gt;$A$4*12,"",ROUND(+'Local Minister Worksheet'!$E$20/12,0))</f>
        <v>#VALUE!</v>
      </c>
      <c r="F332" s="39" t="e">
        <f t="shared" si="33"/>
        <v>#VALUE!</v>
      </c>
      <c r="G332" s="39" t="e">
        <f t="shared" si="34"/>
        <v>#VALUE!</v>
      </c>
      <c r="H332" s="39" t="e">
        <f t="shared" si="35"/>
        <v>#VALUE!</v>
      </c>
    </row>
    <row r="333" spans="1:8" x14ac:dyDescent="0.25">
      <c r="A333" s="54" t="e">
        <f t="shared" si="30"/>
        <v>#VALUE!</v>
      </c>
      <c r="B333" s="54" t="e">
        <f>IF(A333&gt;$A$4*12,"",VLOOKUP(A333,Lists!$L$5:$N$605,2,FALSE))</f>
        <v>#VALUE!</v>
      </c>
      <c r="C333" s="53" t="e">
        <f t="shared" si="31"/>
        <v>#VALUE!</v>
      </c>
      <c r="D333" s="39" t="e">
        <f t="shared" si="32"/>
        <v>#VALUE!</v>
      </c>
      <c r="E333" s="39" t="e">
        <f>IF(A333&gt;$A$4*12,"",ROUND(+'Local Minister Worksheet'!$E$20/12,0))</f>
        <v>#VALUE!</v>
      </c>
      <c r="F333" s="39" t="e">
        <f t="shared" si="33"/>
        <v>#VALUE!</v>
      </c>
      <c r="G333" s="39" t="e">
        <f t="shared" si="34"/>
        <v>#VALUE!</v>
      </c>
      <c r="H333" s="39" t="e">
        <f t="shared" si="35"/>
        <v>#VALUE!</v>
      </c>
    </row>
    <row r="334" spans="1:8" x14ac:dyDescent="0.25">
      <c r="A334" s="54" t="e">
        <f t="shared" si="30"/>
        <v>#VALUE!</v>
      </c>
      <c r="B334" s="54" t="e">
        <f>IF(A334&gt;$A$4*12,"",VLOOKUP(A334,Lists!$L$5:$N$605,2,FALSE))</f>
        <v>#VALUE!</v>
      </c>
      <c r="C334" s="53" t="e">
        <f t="shared" si="31"/>
        <v>#VALUE!</v>
      </c>
      <c r="D334" s="39" t="e">
        <f t="shared" si="32"/>
        <v>#VALUE!</v>
      </c>
      <c r="E334" s="39" t="e">
        <f>IF(A334&gt;$A$4*12,"",ROUND(+'Local Minister Worksheet'!$E$20/12,0))</f>
        <v>#VALUE!</v>
      </c>
      <c r="F334" s="39" t="e">
        <f t="shared" si="33"/>
        <v>#VALUE!</v>
      </c>
      <c r="G334" s="39" t="e">
        <f t="shared" si="34"/>
        <v>#VALUE!</v>
      </c>
      <c r="H334" s="39" t="e">
        <f t="shared" si="35"/>
        <v>#VALUE!</v>
      </c>
    </row>
    <row r="335" spans="1:8" x14ac:dyDescent="0.25">
      <c r="A335" s="54" t="e">
        <f t="shared" si="30"/>
        <v>#VALUE!</v>
      </c>
      <c r="B335" s="54" t="e">
        <f>IF(A335&gt;$A$4*12,"",VLOOKUP(A335,Lists!$L$5:$N$605,2,FALSE))</f>
        <v>#VALUE!</v>
      </c>
      <c r="C335" s="53" t="e">
        <f t="shared" si="31"/>
        <v>#VALUE!</v>
      </c>
      <c r="D335" s="39" t="e">
        <f t="shared" si="32"/>
        <v>#VALUE!</v>
      </c>
      <c r="E335" s="39" t="e">
        <f>IF(A335&gt;$A$4*12,"",ROUND(+'Local Minister Worksheet'!$E$20/12,0))</f>
        <v>#VALUE!</v>
      </c>
      <c r="F335" s="39" t="e">
        <f t="shared" si="33"/>
        <v>#VALUE!</v>
      </c>
      <c r="G335" s="39" t="e">
        <f t="shared" si="34"/>
        <v>#VALUE!</v>
      </c>
      <c r="H335" s="39" t="e">
        <f t="shared" si="35"/>
        <v>#VALUE!</v>
      </c>
    </row>
    <row r="336" spans="1:8" x14ac:dyDescent="0.25">
      <c r="A336" s="54" t="e">
        <f t="shared" si="30"/>
        <v>#VALUE!</v>
      </c>
      <c r="B336" s="54" t="e">
        <f>IF(A336&gt;$A$4*12,"",VLOOKUP(A336,Lists!$L$5:$N$605,2,FALSE))</f>
        <v>#VALUE!</v>
      </c>
      <c r="C336" s="53" t="e">
        <f t="shared" si="31"/>
        <v>#VALUE!</v>
      </c>
      <c r="D336" s="39" t="e">
        <f t="shared" si="32"/>
        <v>#VALUE!</v>
      </c>
      <c r="E336" s="39" t="e">
        <f>IF(A336&gt;$A$4*12,"",ROUND(+'Local Minister Worksheet'!$E$20/12,0))</f>
        <v>#VALUE!</v>
      </c>
      <c r="F336" s="39" t="e">
        <f t="shared" si="33"/>
        <v>#VALUE!</v>
      </c>
      <c r="G336" s="39" t="e">
        <f t="shared" si="34"/>
        <v>#VALUE!</v>
      </c>
      <c r="H336" s="39" t="e">
        <f t="shared" si="35"/>
        <v>#VALUE!</v>
      </c>
    </row>
    <row r="337" spans="1:8" x14ac:dyDescent="0.25">
      <c r="A337" s="54" t="e">
        <f t="shared" si="30"/>
        <v>#VALUE!</v>
      </c>
      <c r="B337" s="54" t="e">
        <f>IF(A337&gt;$A$4*12,"",VLOOKUP(A337,Lists!$L$5:$N$605,2,FALSE))</f>
        <v>#VALUE!</v>
      </c>
      <c r="C337" s="53" t="e">
        <f t="shared" si="31"/>
        <v>#VALUE!</v>
      </c>
      <c r="D337" s="39" t="e">
        <f t="shared" si="32"/>
        <v>#VALUE!</v>
      </c>
      <c r="E337" s="39" t="e">
        <f>IF(A337&gt;$A$4*12,"",ROUND(+'Local Minister Worksheet'!$E$20/12,0))</f>
        <v>#VALUE!</v>
      </c>
      <c r="F337" s="39" t="e">
        <f t="shared" si="33"/>
        <v>#VALUE!</v>
      </c>
      <c r="G337" s="39" t="e">
        <f t="shared" si="34"/>
        <v>#VALUE!</v>
      </c>
      <c r="H337" s="39" t="e">
        <f t="shared" si="35"/>
        <v>#VALUE!</v>
      </c>
    </row>
    <row r="338" spans="1:8" x14ac:dyDescent="0.25">
      <c r="A338" s="54" t="e">
        <f t="shared" si="30"/>
        <v>#VALUE!</v>
      </c>
      <c r="B338" s="54" t="e">
        <f>IF(A338&gt;$A$4*12,"",VLOOKUP(A338,Lists!$L$5:$N$605,2,FALSE))</f>
        <v>#VALUE!</v>
      </c>
      <c r="C338" s="53" t="e">
        <f t="shared" si="31"/>
        <v>#VALUE!</v>
      </c>
      <c r="D338" s="39" t="e">
        <f t="shared" si="32"/>
        <v>#VALUE!</v>
      </c>
      <c r="E338" s="39" t="e">
        <f>IF(A338&gt;$A$4*12,"",ROUND(+'Local Minister Worksheet'!$E$20/12,0))</f>
        <v>#VALUE!</v>
      </c>
      <c r="F338" s="39" t="e">
        <f t="shared" si="33"/>
        <v>#VALUE!</v>
      </c>
      <c r="G338" s="39" t="e">
        <f t="shared" si="34"/>
        <v>#VALUE!</v>
      </c>
      <c r="H338" s="39" t="e">
        <f t="shared" si="35"/>
        <v>#VALUE!</v>
      </c>
    </row>
    <row r="339" spans="1:8" x14ac:dyDescent="0.25">
      <c r="A339" s="54" t="e">
        <f t="shared" si="30"/>
        <v>#VALUE!</v>
      </c>
      <c r="B339" s="54" t="e">
        <f>IF(A339&gt;$A$4*12,"",VLOOKUP(A339,Lists!$L$5:$N$605,2,FALSE))</f>
        <v>#VALUE!</v>
      </c>
      <c r="C339" s="53" t="e">
        <f t="shared" si="31"/>
        <v>#VALUE!</v>
      </c>
      <c r="D339" s="39" t="e">
        <f t="shared" si="32"/>
        <v>#VALUE!</v>
      </c>
      <c r="E339" s="39" t="e">
        <f>IF(A339&gt;$A$4*12,"",ROUND(+'Local Minister Worksheet'!$E$20/12,0))</f>
        <v>#VALUE!</v>
      </c>
      <c r="F339" s="39" t="e">
        <f t="shared" si="33"/>
        <v>#VALUE!</v>
      </c>
      <c r="G339" s="39" t="e">
        <f t="shared" si="34"/>
        <v>#VALUE!</v>
      </c>
      <c r="H339" s="39" t="e">
        <f t="shared" si="35"/>
        <v>#VALUE!</v>
      </c>
    </row>
    <row r="340" spans="1:8" x14ac:dyDescent="0.25">
      <c r="A340" s="54" t="e">
        <f t="shared" si="30"/>
        <v>#VALUE!</v>
      </c>
      <c r="B340" s="54" t="e">
        <f>IF(A340&gt;$A$4*12,"",VLOOKUP(A340,Lists!$L$5:$N$605,2,FALSE))</f>
        <v>#VALUE!</v>
      </c>
      <c r="C340" s="53" t="e">
        <f t="shared" si="31"/>
        <v>#VALUE!</v>
      </c>
      <c r="D340" s="39" t="e">
        <f t="shared" si="32"/>
        <v>#VALUE!</v>
      </c>
      <c r="E340" s="39" t="e">
        <f>IF(A340&gt;$A$4*12,"",ROUND(+'Local Minister Worksheet'!$E$20/12,0))</f>
        <v>#VALUE!</v>
      </c>
      <c r="F340" s="39" t="e">
        <f t="shared" si="33"/>
        <v>#VALUE!</v>
      </c>
      <c r="G340" s="39" t="e">
        <f t="shared" si="34"/>
        <v>#VALUE!</v>
      </c>
      <c r="H340" s="39" t="e">
        <f t="shared" si="35"/>
        <v>#VALUE!</v>
      </c>
    </row>
    <row r="341" spans="1:8" x14ac:dyDescent="0.25">
      <c r="A341" s="54" t="e">
        <f t="shared" si="30"/>
        <v>#VALUE!</v>
      </c>
      <c r="B341" s="54" t="e">
        <f>IF(A341&gt;$A$4*12,"",VLOOKUP(A341,Lists!$L$5:$N$605,2,FALSE))</f>
        <v>#VALUE!</v>
      </c>
      <c r="C341" s="53" t="e">
        <f t="shared" si="31"/>
        <v>#VALUE!</v>
      </c>
      <c r="D341" s="39" t="e">
        <f t="shared" si="32"/>
        <v>#VALUE!</v>
      </c>
      <c r="E341" s="39" t="e">
        <f>IF(A341&gt;$A$4*12,"",ROUND(+'Local Minister Worksheet'!$E$20/12,0))</f>
        <v>#VALUE!</v>
      </c>
      <c r="F341" s="39" t="e">
        <f t="shared" si="33"/>
        <v>#VALUE!</v>
      </c>
      <c r="G341" s="39" t="e">
        <f t="shared" si="34"/>
        <v>#VALUE!</v>
      </c>
      <c r="H341" s="39" t="e">
        <f t="shared" si="35"/>
        <v>#VALUE!</v>
      </c>
    </row>
    <row r="342" spans="1:8" x14ac:dyDescent="0.25">
      <c r="A342" s="54" t="e">
        <f t="shared" si="30"/>
        <v>#VALUE!</v>
      </c>
      <c r="B342" s="54" t="e">
        <f>IF(A342&gt;$A$4*12,"",VLOOKUP(A342,Lists!$L$5:$N$605,2,FALSE))</f>
        <v>#VALUE!</v>
      </c>
      <c r="C342" s="53" t="e">
        <f t="shared" si="31"/>
        <v>#VALUE!</v>
      </c>
      <c r="D342" s="39" t="e">
        <f t="shared" si="32"/>
        <v>#VALUE!</v>
      </c>
      <c r="E342" s="39" t="e">
        <f>IF(A342&gt;$A$4*12,"",ROUND(+'Local Minister Worksheet'!$E$20/12,0))</f>
        <v>#VALUE!</v>
      </c>
      <c r="F342" s="39" t="e">
        <f t="shared" si="33"/>
        <v>#VALUE!</v>
      </c>
      <c r="G342" s="39" t="e">
        <f t="shared" si="34"/>
        <v>#VALUE!</v>
      </c>
      <c r="H342" s="39" t="e">
        <f t="shared" si="35"/>
        <v>#VALUE!</v>
      </c>
    </row>
    <row r="343" spans="1:8" x14ac:dyDescent="0.25">
      <c r="A343" s="54" t="e">
        <f t="shared" si="30"/>
        <v>#VALUE!</v>
      </c>
      <c r="B343" s="54" t="e">
        <f>IF(A343&gt;$A$4*12,"",VLOOKUP(A343,Lists!$L$5:$N$605,2,FALSE))</f>
        <v>#VALUE!</v>
      </c>
      <c r="C343" s="53" t="e">
        <f t="shared" si="31"/>
        <v>#VALUE!</v>
      </c>
      <c r="D343" s="39" t="e">
        <f t="shared" si="32"/>
        <v>#VALUE!</v>
      </c>
      <c r="E343" s="39" t="e">
        <f>IF(A343&gt;$A$4*12,"",ROUND(+'Local Minister Worksheet'!$E$20/12,0))</f>
        <v>#VALUE!</v>
      </c>
      <c r="F343" s="39" t="e">
        <f t="shared" si="33"/>
        <v>#VALUE!</v>
      </c>
      <c r="G343" s="39" t="e">
        <f t="shared" si="34"/>
        <v>#VALUE!</v>
      </c>
      <c r="H343" s="39" t="e">
        <f t="shared" si="35"/>
        <v>#VALUE!</v>
      </c>
    </row>
    <row r="344" spans="1:8" x14ac:dyDescent="0.25">
      <c r="A344" s="54" t="e">
        <f t="shared" si="30"/>
        <v>#VALUE!</v>
      </c>
      <c r="B344" s="54" t="e">
        <f>IF(A344&gt;$A$4*12,"",VLOOKUP(A344,Lists!$L$5:$N$605,2,FALSE))</f>
        <v>#VALUE!</v>
      </c>
      <c r="C344" s="53" t="e">
        <f t="shared" si="31"/>
        <v>#VALUE!</v>
      </c>
      <c r="D344" s="39" t="e">
        <f t="shared" si="32"/>
        <v>#VALUE!</v>
      </c>
      <c r="E344" s="39" t="e">
        <f>IF(A344&gt;$A$4*12,"",ROUND(+'Local Minister Worksheet'!$E$20/12,0))</f>
        <v>#VALUE!</v>
      </c>
      <c r="F344" s="39" t="e">
        <f t="shared" si="33"/>
        <v>#VALUE!</v>
      </c>
      <c r="G344" s="39" t="e">
        <f t="shared" si="34"/>
        <v>#VALUE!</v>
      </c>
      <c r="H344" s="39" t="e">
        <f t="shared" si="35"/>
        <v>#VALUE!</v>
      </c>
    </row>
    <row r="345" spans="1:8" x14ac:dyDescent="0.25">
      <c r="A345" s="54" t="e">
        <f t="shared" si="30"/>
        <v>#VALUE!</v>
      </c>
      <c r="B345" s="54" t="e">
        <f>IF(A345&gt;$A$4*12,"",VLOOKUP(A345,Lists!$L$5:$N$605,2,FALSE))</f>
        <v>#VALUE!</v>
      </c>
      <c r="C345" s="53" t="e">
        <f t="shared" si="31"/>
        <v>#VALUE!</v>
      </c>
      <c r="D345" s="39" t="e">
        <f t="shared" si="32"/>
        <v>#VALUE!</v>
      </c>
      <c r="E345" s="39" t="e">
        <f>IF(A345&gt;$A$4*12,"",ROUND(+'Local Minister Worksheet'!$E$20/12,0))</f>
        <v>#VALUE!</v>
      </c>
      <c r="F345" s="39" t="e">
        <f t="shared" si="33"/>
        <v>#VALUE!</v>
      </c>
      <c r="G345" s="39" t="e">
        <f t="shared" si="34"/>
        <v>#VALUE!</v>
      </c>
      <c r="H345" s="39" t="e">
        <f t="shared" si="35"/>
        <v>#VALUE!</v>
      </c>
    </row>
    <row r="346" spans="1:8" x14ac:dyDescent="0.25">
      <c r="A346" s="54" t="e">
        <f t="shared" si="30"/>
        <v>#VALUE!</v>
      </c>
      <c r="B346" s="54" t="e">
        <f>IF(A346&gt;$A$4*12,"",VLOOKUP(A346,Lists!$L$5:$N$605,2,FALSE))</f>
        <v>#VALUE!</v>
      </c>
      <c r="C346" s="53" t="e">
        <f t="shared" si="31"/>
        <v>#VALUE!</v>
      </c>
      <c r="D346" s="39" t="e">
        <f t="shared" si="32"/>
        <v>#VALUE!</v>
      </c>
      <c r="E346" s="39" t="e">
        <f>IF(A346&gt;$A$4*12,"",ROUND(+'Local Minister Worksheet'!$E$20/12,0))</f>
        <v>#VALUE!</v>
      </c>
      <c r="F346" s="39" t="e">
        <f t="shared" si="33"/>
        <v>#VALUE!</v>
      </c>
      <c r="G346" s="39" t="e">
        <f t="shared" si="34"/>
        <v>#VALUE!</v>
      </c>
      <c r="H346" s="39" t="e">
        <f t="shared" si="35"/>
        <v>#VALUE!</v>
      </c>
    </row>
    <row r="347" spans="1:8" x14ac:dyDescent="0.25">
      <c r="A347" s="54" t="e">
        <f t="shared" si="30"/>
        <v>#VALUE!</v>
      </c>
      <c r="B347" s="54" t="e">
        <f>IF(A347&gt;$A$4*12,"",VLOOKUP(A347,Lists!$L$5:$N$605,2,FALSE))</f>
        <v>#VALUE!</v>
      </c>
      <c r="C347" s="53" t="e">
        <f t="shared" si="31"/>
        <v>#VALUE!</v>
      </c>
      <c r="D347" s="39" t="e">
        <f t="shared" si="32"/>
        <v>#VALUE!</v>
      </c>
      <c r="E347" s="39" t="e">
        <f>IF(A347&gt;$A$4*12,"",ROUND(+'Local Minister Worksheet'!$E$20/12,0))</f>
        <v>#VALUE!</v>
      </c>
      <c r="F347" s="39" t="e">
        <f t="shared" si="33"/>
        <v>#VALUE!</v>
      </c>
      <c r="G347" s="39" t="e">
        <f t="shared" si="34"/>
        <v>#VALUE!</v>
      </c>
      <c r="H347" s="39" t="e">
        <f t="shared" si="35"/>
        <v>#VALUE!</v>
      </c>
    </row>
    <row r="348" spans="1:8" x14ac:dyDescent="0.25">
      <c r="A348" s="54" t="e">
        <f t="shared" si="30"/>
        <v>#VALUE!</v>
      </c>
      <c r="B348" s="54" t="e">
        <f>IF(A348&gt;$A$4*12,"",VLOOKUP(A348,Lists!$L$5:$N$605,2,FALSE))</f>
        <v>#VALUE!</v>
      </c>
      <c r="C348" s="53" t="e">
        <f t="shared" si="31"/>
        <v>#VALUE!</v>
      </c>
      <c r="D348" s="39" t="e">
        <f t="shared" si="32"/>
        <v>#VALUE!</v>
      </c>
      <c r="E348" s="39" t="e">
        <f>IF(A348&gt;$A$4*12,"",ROUND(+'Local Minister Worksheet'!$E$20/12,0))</f>
        <v>#VALUE!</v>
      </c>
      <c r="F348" s="39" t="e">
        <f t="shared" si="33"/>
        <v>#VALUE!</v>
      </c>
      <c r="G348" s="39" t="e">
        <f t="shared" si="34"/>
        <v>#VALUE!</v>
      </c>
      <c r="H348" s="39" t="e">
        <f t="shared" si="35"/>
        <v>#VALUE!</v>
      </c>
    </row>
    <row r="349" spans="1:8" x14ac:dyDescent="0.25">
      <c r="A349" s="54" t="e">
        <f t="shared" si="30"/>
        <v>#VALUE!</v>
      </c>
      <c r="B349" s="54" t="e">
        <f>IF(A349&gt;$A$4*12,"",VLOOKUP(A349,Lists!$L$5:$N$605,2,FALSE))</f>
        <v>#VALUE!</v>
      </c>
      <c r="C349" s="53" t="e">
        <f t="shared" si="31"/>
        <v>#VALUE!</v>
      </c>
      <c r="D349" s="39" t="e">
        <f t="shared" si="32"/>
        <v>#VALUE!</v>
      </c>
      <c r="E349" s="39" t="e">
        <f>IF(A349&gt;$A$4*12,"",ROUND(+'Local Minister Worksheet'!$E$20/12,0))</f>
        <v>#VALUE!</v>
      </c>
      <c r="F349" s="39" t="e">
        <f t="shared" si="33"/>
        <v>#VALUE!</v>
      </c>
      <c r="G349" s="39" t="e">
        <f t="shared" si="34"/>
        <v>#VALUE!</v>
      </c>
      <c r="H349" s="39" t="e">
        <f t="shared" si="35"/>
        <v>#VALUE!</v>
      </c>
    </row>
    <row r="350" spans="1:8" x14ac:dyDescent="0.25">
      <c r="A350" s="54" t="e">
        <f t="shared" si="30"/>
        <v>#VALUE!</v>
      </c>
      <c r="B350" s="54" t="e">
        <f>IF(A350&gt;$A$4*12,"",VLOOKUP(A350,Lists!$L$5:$N$605,2,FALSE))</f>
        <v>#VALUE!</v>
      </c>
      <c r="C350" s="53" t="e">
        <f t="shared" si="31"/>
        <v>#VALUE!</v>
      </c>
      <c r="D350" s="39" t="e">
        <f t="shared" si="32"/>
        <v>#VALUE!</v>
      </c>
      <c r="E350" s="39" t="e">
        <f>IF(A350&gt;$A$4*12,"",ROUND(+'Local Minister Worksheet'!$E$20/12,0))</f>
        <v>#VALUE!</v>
      </c>
      <c r="F350" s="39" t="e">
        <f t="shared" si="33"/>
        <v>#VALUE!</v>
      </c>
      <c r="G350" s="39" t="e">
        <f t="shared" si="34"/>
        <v>#VALUE!</v>
      </c>
      <c r="H350" s="39" t="e">
        <f t="shared" si="35"/>
        <v>#VALUE!</v>
      </c>
    </row>
    <row r="351" spans="1:8" x14ac:dyDescent="0.25">
      <c r="A351" s="54" t="e">
        <f t="shared" si="30"/>
        <v>#VALUE!</v>
      </c>
      <c r="B351" s="54" t="e">
        <f>IF(A351&gt;$A$4*12,"",VLOOKUP(A351,Lists!$L$5:$N$605,2,FALSE))</f>
        <v>#VALUE!</v>
      </c>
      <c r="C351" s="53" t="e">
        <f t="shared" si="31"/>
        <v>#VALUE!</v>
      </c>
      <c r="D351" s="39" t="e">
        <f t="shared" si="32"/>
        <v>#VALUE!</v>
      </c>
      <c r="E351" s="39" t="e">
        <f>IF(A351&gt;$A$4*12,"",ROUND(+'Local Minister Worksheet'!$E$20/12,0))</f>
        <v>#VALUE!</v>
      </c>
      <c r="F351" s="39" t="e">
        <f t="shared" si="33"/>
        <v>#VALUE!</v>
      </c>
      <c r="G351" s="39" t="e">
        <f t="shared" si="34"/>
        <v>#VALUE!</v>
      </c>
      <c r="H351" s="39" t="e">
        <f t="shared" si="35"/>
        <v>#VALUE!</v>
      </c>
    </row>
    <row r="352" spans="1:8" x14ac:dyDescent="0.25">
      <c r="A352" s="54" t="e">
        <f t="shared" si="30"/>
        <v>#VALUE!</v>
      </c>
      <c r="B352" s="54" t="e">
        <f>IF(A352&gt;$A$4*12,"",VLOOKUP(A352,Lists!$L$5:$N$605,2,FALSE))</f>
        <v>#VALUE!</v>
      </c>
      <c r="C352" s="53" t="e">
        <f t="shared" si="31"/>
        <v>#VALUE!</v>
      </c>
      <c r="D352" s="39" t="e">
        <f t="shared" si="32"/>
        <v>#VALUE!</v>
      </c>
      <c r="E352" s="39" t="e">
        <f>IF(A352&gt;$A$4*12,"",ROUND(+'Local Minister Worksheet'!$E$20/12,0))</f>
        <v>#VALUE!</v>
      </c>
      <c r="F352" s="39" t="e">
        <f t="shared" si="33"/>
        <v>#VALUE!</v>
      </c>
      <c r="G352" s="39" t="e">
        <f t="shared" si="34"/>
        <v>#VALUE!</v>
      </c>
      <c r="H352" s="39" t="e">
        <f t="shared" si="35"/>
        <v>#VALUE!</v>
      </c>
    </row>
    <row r="353" spans="1:8" x14ac:dyDescent="0.25">
      <c r="A353" s="54" t="e">
        <f t="shared" si="30"/>
        <v>#VALUE!</v>
      </c>
      <c r="B353" s="54" t="e">
        <f>IF(A353&gt;$A$4*12,"",VLOOKUP(A353,Lists!$L$5:$N$605,2,FALSE))</f>
        <v>#VALUE!</v>
      </c>
      <c r="C353" s="53" t="e">
        <f t="shared" si="31"/>
        <v>#VALUE!</v>
      </c>
      <c r="D353" s="39" t="e">
        <f t="shared" si="32"/>
        <v>#VALUE!</v>
      </c>
      <c r="E353" s="39" t="e">
        <f>IF(A353&gt;$A$4*12,"",ROUND(+'Local Minister Worksheet'!$E$20/12,0))</f>
        <v>#VALUE!</v>
      </c>
      <c r="F353" s="39" t="e">
        <f t="shared" si="33"/>
        <v>#VALUE!</v>
      </c>
      <c r="G353" s="39" t="e">
        <f t="shared" si="34"/>
        <v>#VALUE!</v>
      </c>
      <c r="H353" s="39" t="e">
        <f t="shared" si="35"/>
        <v>#VALUE!</v>
      </c>
    </row>
    <row r="354" spans="1:8" x14ac:dyDescent="0.25">
      <c r="A354" s="54" t="e">
        <f t="shared" si="30"/>
        <v>#VALUE!</v>
      </c>
      <c r="B354" s="54" t="e">
        <f>IF(A354&gt;$A$4*12,"",VLOOKUP(A354,Lists!$L$5:$N$605,2,FALSE))</f>
        <v>#VALUE!</v>
      </c>
      <c r="C354" s="53" t="e">
        <f t="shared" si="31"/>
        <v>#VALUE!</v>
      </c>
      <c r="D354" s="39" t="e">
        <f t="shared" si="32"/>
        <v>#VALUE!</v>
      </c>
      <c r="E354" s="39" t="e">
        <f>IF(A354&gt;$A$4*12,"",ROUND(+'Local Minister Worksheet'!$E$20/12,0))</f>
        <v>#VALUE!</v>
      </c>
      <c r="F354" s="39" t="e">
        <f t="shared" si="33"/>
        <v>#VALUE!</v>
      </c>
      <c r="G354" s="39" t="e">
        <f t="shared" si="34"/>
        <v>#VALUE!</v>
      </c>
      <c r="H354" s="39" t="e">
        <f t="shared" si="35"/>
        <v>#VALUE!</v>
      </c>
    </row>
    <row r="355" spans="1:8" x14ac:dyDescent="0.25">
      <c r="A355" s="54" t="e">
        <f t="shared" si="30"/>
        <v>#VALUE!</v>
      </c>
      <c r="B355" s="54" t="e">
        <f>IF(A355&gt;$A$4*12,"",VLOOKUP(A355,Lists!$L$5:$N$605,2,FALSE))</f>
        <v>#VALUE!</v>
      </c>
      <c r="C355" s="53" t="e">
        <f t="shared" si="31"/>
        <v>#VALUE!</v>
      </c>
      <c r="D355" s="39" t="e">
        <f t="shared" si="32"/>
        <v>#VALUE!</v>
      </c>
      <c r="E355" s="39" t="e">
        <f>IF(A355&gt;$A$4*12,"",ROUND(+'Local Minister Worksheet'!$E$20/12,0))</f>
        <v>#VALUE!</v>
      </c>
      <c r="F355" s="39" t="e">
        <f t="shared" si="33"/>
        <v>#VALUE!</v>
      </c>
      <c r="G355" s="39" t="e">
        <f t="shared" si="34"/>
        <v>#VALUE!</v>
      </c>
      <c r="H355" s="39" t="e">
        <f t="shared" si="35"/>
        <v>#VALUE!</v>
      </c>
    </row>
    <row r="356" spans="1:8" x14ac:dyDescent="0.25">
      <c r="A356" s="54" t="e">
        <f t="shared" si="30"/>
        <v>#VALUE!</v>
      </c>
      <c r="B356" s="54" t="e">
        <f>IF(A356&gt;$A$4*12,"",VLOOKUP(A356,Lists!$L$5:$N$605,2,FALSE))</f>
        <v>#VALUE!</v>
      </c>
      <c r="C356" s="53" t="e">
        <f t="shared" si="31"/>
        <v>#VALUE!</v>
      </c>
      <c r="D356" s="39" t="e">
        <f t="shared" si="32"/>
        <v>#VALUE!</v>
      </c>
      <c r="E356" s="39" t="e">
        <f>IF(A356&gt;$A$4*12,"",ROUND(+'Local Minister Worksheet'!$E$20/12,0))</f>
        <v>#VALUE!</v>
      </c>
      <c r="F356" s="39" t="e">
        <f t="shared" si="33"/>
        <v>#VALUE!</v>
      </c>
      <c r="G356" s="39" t="e">
        <f t="shared" si="34"/>
        <v>#VALUE!</v>
      </c>
      <c r="H356" s="39" t="e">
        <f t="shared" si="35"/>
        <v>#VALUE!</v>
      </c>
    </row>
    <row r="357" spans="1:8" x14ac:dyDescent="0.25">
      <c r="A357" s="54" t="e">
        <f t="shared" si="30"/>
        <v>#VALUE!</v>
      </c>
      <c r="B357" s="54" t="e">
        <f>IF(A357&gt;$A$4*12,"",VLOOKUP(A357,Lists!$L$5:$N$605,2,FALSE))</f>
        <v>#VALUE!</v>
      </c>
      <c r="C357" s="53" t="e">
        <f t="shared" si="31"/>
        <v>#VALUE!</v>
      </c>
      <c r="D357" s="39" t="e">
        <f t="shared" si="32"/>
        <v>#VALUE!</v>
      </c>
      <c r="E357" s="39" t="e">
        <f>IF(A357&gt;$A$4*12,"",ROUND(+'Local Minister Worksheet'!$E$20/12,0))</f>
        <v>#VALUE!</v>
      </c>
      <c r="F357" s="39" t="e">
        <f t="shared" si="33"/>
        <v>#VALUE!</v>
      </c>
      <c r="G357" s="39" t="e">
        <f t="shared" si="34"/>
        <v>#VALUE!</v>
      </c>
      <c r="H357" s="39" t="e">
        <f t="shared" si="35"/>
        <v>#VALUE!</v>
      </c>
    </row>
    <row r="358" spans="1:8" x14ac:dyDescent="0.25">
      <c r="A358" s="54" t="e">
        <f t="shared" si="30"/>
        <v>#VALUE!</v>
      </c>
      <c r="B358" s="54" t="e">
        <f>IF(A358&gt;$A$4*12,"",VLOOKUP(A358,Lists!$L$5:$N$605,2,FALSE))</f>
        <v>#VALUE!</v>
      </c>
      <c r="C358" s="53" t="e">
        <f t="shared" si="31"/>
        <v>#VALUE!</v>
      </c>
      <c r="D358" s="39" t="e">
        <f t="shared" si="32"/>
        <v>#VALUE!</v>
      </c>
      <c r="E358" s="39" t="e">
        <f>IF(A358&gt;$A$4*12,"",ROUND(+'Local Minister Worksheet'!$E$20/12,0))</f>
        <v>#VALUE!</v>
      </c>
      <c r="F358" s="39" t="e">
        <f t="shared" si="33"/>
        <v>#VALUE!</v>
      </c>
      <c r="G358" s="39" t="e">
        <f t="shared" si="34"/>
        <v>#VALUE!</v>
      </c>
      <c r="H358" s="39" t="e">
        <f t="shared" si="35"/>
        <v>#VALUE!</v>
      </c>
    </row>
    <row r="359" spans="1:8" x14ac:dyDescent="0.25">
      <c r="A359" s="54" t="e">
        <f t="shared" si="30"/>
        <v>#VALUE!</v>
      </c>
      <c r="B359" s="54" t="e">
        <f>IF(A359&gt;$A$4*12,"",VLOOKUP(A359,Lists!$L$5:$N$605,2,FALSE))</f>
        <v>#VALUE!</v>
      </c>
      <c r="C359" s="53" t="e">
        <f t="shared" si="31"/>
        <v>#VALUE!</v>
      </c>
      <c r="D359" s="39" t="e">
        <f t="shared" si="32"/>
        <v>#VALUE!</v>
      </c>
      <c r="E359" s="39" t="e">
        <f>IF(A359&gt;$A$4*12,"",ROUND(+'Local Minister Worksheet'!$E$20/12,0))</f>
        <v>#VALUE!</v>
      </c>
      <c r="F359" s="39" t="e">
        <f t="shared" si="33"/>
        <v>#VALUE!</v>
      </c>
      <c r="G359" s="39" t="e">
        <f t="shared" si="34"/>
        <v>#VALUE!</v>
      </c>
      <c r="H359" s="39" t="e">
        <f t="shared" si="35"/>
        <v>#VALUE!</v>
      </c>
    </row>
    <row r="360" spans="1:8" x14ac:dyDescent="0.25">
      <c r="A360" s="54" t="e">
        <f t="shared" si="30"/>
        <v>#VALUE!</v>
      </c>
      <c r="B360" s="54" t="e">
        <f>IF(A360&gt;$A$4*12,"",VLOOKUP(A360,Lists!$L$5:$N$605,2,FALSE))</f>
        <v>#VALUE!</v>
      </c>
      <c r="C360" s="53" t="e">
        <f t="shared" si="31"/>
        <v>#VALUE!</v>
      </c>
      <c r="D360" s="39" t="e">
        <f t="shared" si="32"/>
        <v>#VALUE!</v>
      </c>
      <c r="E360" s="39" t="e">
        <f>IF(A360&gt;$A$4*12,"",ROUND(+'Local Minister Worksheet'!$E$20/12,0))</f>
        <v>#VALUE!</v>
      </c>
      <c r="F360" s="39" t="e">
        <f t="shared" si="33"/>
        <v>#VALUE!</v>
      </c>
      <c r="G360" s="39" t="e">
        <f t="shared" si="34"/>
        <v>#VALUE!</v>
      </c>
      <c r="H360" s="39" t="e">
        <f t="shared" si="35"/>
        <v>#VALUE!</v>
      </c>
    </row>
    <row r="361" spans="1:8" x14ac:dyDescent="0.25">
      <c r="A361" s="54" t="e">
        <f t="shared" si="30"/>
        <v>#VALUE!</v>
      </c>
      <c r="B361" s="54" t="e">
        <f>IF(A361&gt;$A$4*12,"",VLOOKUP(A361,Lists!$L$5:$N$605,2,FALSE))</f>
        <v>#VALUE!</v>
      </c>
      <c r="C361" s="53" t="e">
        <f t="shared" si="31"/>
        <v>#VALUE!</v>
      </c>
      <c r="D361" s="39" t="e">
        <f t="shared" si="32"/>
        <v>#VALUE!</v>
      </c>
      <c r="E361" s="39" t="e">
        <f>IF(A361&gt;$A$4*12,"",ROUND(+'Local Minister Worksheet'!$E$20/12,0))</f>
        <v>#VALUE!</v>
      </c>
      <c r="F361" s="39" t="e">
        <f t="shared" si="33"/>
        <v>#VALUE!</v>
      </c>
      <c r="G361" s="39" t="e">
        <f t="shared" si="34"/>
        <v>#VALUE!</v>
      </c>
      <c r="H361" s="39" t="e">
        <f t="shared" si="35"/>
        <v>#VALUE!</v>
      </c>
    </row>
    <row r="362" spans="1:8" x14ac:dyDescent="0.25">
      <c r="A362" s="54" t="e">
        <f t="shared" si="30"/>
        <v>#VALUE!</v>
      </c>
      <c r="B362" s="54" t="e">
        <f>IF(A362&gt;$A$4*12,"",VLOOKUP(A362,Lists!$L$5:$N$605,2,FALSE))</f>
        <v>#VALUE!</v>
      </c>
      <c r="C362" s="53" t="e">
        <f t="shared" si="31"/>
        <v>#VALUE!</v>
      </c>
      <c r="D362" s="39" t="e">
        <f t="shared" si="32"/>
        <v>#VALUE!</v>
      </c>
      <c r="E362" s="39" t="e">
        <f>IF(A362&gt;$A$4*12,"",ROUND(+'Local Minister Worksheet'!$E$20/12,0))</f>
        <v>#VALUE!</v>
      </c>
      <c r="F362" s="39" t="e">
        <f t="shared" si="33"/>
        <v>#VALUE!</v>
      </c>
      <c r="G362" s="39" t="e">
        <f t="shared" si="34"/>
        <v>#VALUE!</v>
      </c>
      <c r="H362" s="39" t="e">
        <f t="shared" si="35"/>
        <v>#VALUE!</v>
      </c>
    </row>
    <row r="363" spans="1:8" x14ac:dyDescent="0.25">
      <c r="A363" s="54" t="e">
        <f t="shared" si="30"/>
        <v>#VALUE!</v>
      </c>
      <c r="B363" s="54" t="e">
        <f>IF(A363&gt;$A$4*12,"",VLOOKUP(A363,Lists!$L$5:$N$605,2,FALSE))</f>
        <v>#VALUE!</v>
      </c>
      <c r="C363" s="53" t="e">
        <f t="shared" si="31"/>
        <v>#VALUE!</v>
      </c>
      <c r="D363" s="39" t="e">
        <f t="shared" si="32"/>
        <v>#VALUE!</v>
      </c>
      <c r="E363" s="39" t="e">
        <f>IF(A363&gt;$A$4*12,"",ROUND(+'Local Minister Worksheet'!$E$20/12,0))</f>
        <v>#VALUE!</v>
      </c>
      <c r="F363" s="39" t="e">
        <f t="shared" si="33"/>
        <v>#VALUE!</v>
      </c>
      <c r="G363" s="39" t="e">
        <f t="shared" si="34"/>
        <v>#VALUE!</v>
      </c>
      <c r="H363" s="39" t="e">
        <f t="shared" si="35"/>
        <v>#VALUE!</v>
      </c>
    </row>
    <row r="364" spans="1:8" x14ac:dyDescent="0.25">
      <c r="A364" s="54" t="e">
        <f t="shared" si="30"/>
        <v>#VALUE!</v>
      </c>
      <c r="B364" s="54" t="e">
        <f>IF(A364&gt;$A$4*12,"",VLOOKUP(A364,Lists!$L$5:$N$605,2,FALSE))</f>
        <v>#VALUE!</v>
      </c>
      <c r="C364" s="53" t="e">
        <f t="shared" si="31"/>
        <v>#VALUE!</v>
      </c>
      <c r="D364" s="39" t="e">
        <f t="shared" si="32"/>
        <v>#VALUE!</v>
      </c>
      <c r="E364" s="39" t="e">
        <f>IF(A364&gt;$A$4*12,"",ROUND(+'Local Minister Worksheet'!$E$20/12,0))</f>
        <v>#VALUE!</v>
      </c>
      <c r="F364" s="39" t="e">
        <f t="shared" si="33"/>
        <v>#VALUE!</v>
      </c>
      <c r="G364" s="39" t="e">
        <f t="shared" si="34"/>
        <v>#VALUE!</v>
      </c>
      <c r="H364" s="39" t="e">
        <f t="shared" si="35"/>
        <v>#VALUE!</v>
      </c>
    </row>
    <row r="365" spans="1:8" x14ac:dyDescent="0.25">
      <c r="A365" s="54" t="e">
        <f t="shared" si="30"/>
        <v>#VALUE!</v>
      </c>
      <c r="B365" s="54" t="e">
        <f>IF(A365&gt;$A$4*12,"",VLOOKUP(A365,Lists!$L$5:$N$605,2,FALSE))</f>
        <v>#VALUE!</v>
      </c>
      <c r="C365" s="53" t="e">
        <f t="shared" si="31"/>
        <v>#VALUE!</v>
      </c>
      <c r="D365" s="39" t="e">
        <f t="shared" si="32"/>
        <v>#VALUE!</v>
      </c>
      <c r="E365" s="39" t="e">
        <f>IF(A365&gt;$A$4*12,"",ROUND(+'Local Minister Worksheet'!$E$20/12,0))</f>
        <v>#VALUE!</v>
      </c>
      <c r="F365" s="39" t="e">
        <f t="shared" si="33"/>
        <v>#VALUE!</v>
      </c>
      <c r="G365" s="39" t="e">
        <f t="shared" si="34"/>
        <v>#VALUE!</v>
      </c>
      <c r="H365" s="39" t="e">
        <f t="shared" si="35"/>
        <v>#VALUE!</v>
      </c>
    </row>
    <row r="366" spans="1:8" x14ac:dyDescent="0.25">
      <c r="A366" s="54" t="e">
        <f t="shared" si="30"/>
        <v>#VALUE!</v>
      </c>
      <c r="B366" s="54" t="e">
        <f>IF(A366&gt;$A$4*12,"",VLOOKUP(A366,Lists!$L$5:$N$605,2,FALSE))</f>
        <v>#VALUE!</v>
      </c>
      <c r="C366" s="53" t="e">
        <f t="shared" si="31"/>
        <v>#VALUE!</v>
      </c>
      <c r="D366" s="39" t="e">
        <f t="shared" si="32"/>
        <v>#VALUE!</v>
      </c>
      <c r="E366" s="39" t="e">
        <f>IF(A366&gt;$A$4*12,"",ROUND(+'Local Minister Worksheet'!$E$20/12,0))</f>
        <v>#VALUE!</v>
      </c>
      <c r="F366" s="39" t="e">
        <f t="shared" si="33"/>
        <v>#VALUE!</v>
      </c>
      <c r="G366" s="39" t="e">
        <f t="shared" si="34"/>
        <v>#VALUE!</v>
      </c>
      <c r="H366" s="39" t="e">
        <f t="shared" si="35"/>
        <v>#VALUE!</v>
      </c>
    </row>
    <row r="367" spans="1:8" x14ac:dyDescent="0.25">
      <c r="A367" s="54" t="e">
        <f t="shared" si="30"/>
        <v>#VALUE!</v>
      </c>
      <c r="B367" s="54" t="e">
        <f>IF(A367&gt;$A$4*12,"",VLOOKUP(A367,Lists!$L$5:$N$605,2,FALSE))</f>
        <v>#VALUE!</v>
      </c>
      <c r="C367" s="53" t="e">
        <f t="shared" si="31"/>
        <v>#VALUE!</v>
      </c>
      <c r="D367" s="39" t="e">
        <f t="shared" si="32"/>
        <v>#VALUE!</v>
      </c>
      <c r="E367" s="39" t="e">
        <f>IF(A367&gt;$A$4*12,"",ROUND(+'Local Minister Worksheet'!$E$20/12,0))</f>
        <v>#VALUE!</v>
      </c>
      <c r="F367" s="39" t="e">
        <f t="shared" si="33"/>
        <v>#VALUE!</v>
      </c>
      <c r="G367" s="39" t="e">
        <f t="shared" si="34"/>
        <v>#VALUE!</v>
      </c>
      <c r="H367" s="39" t="e">
        <f t="shared" si="35"/>
        <v>#VALUE!</v>
      </c>
    </row>
    <row r="368" spans="1:8" x14ac:dyDescent="0.25">
      <c r="A368" s="54" t="e">
        <f t="shared" si="30"/>
        <v>#VALUE!</v>
      </c>
      <c r="B368" s="54" t="e">
        <f>IF(A368&gt;$A$4*12,"",VLOOKUP(A368,Lists!$L$5:$N$605,2,FALSE))</f>
        <v>#VALUE!</v>
      </c>
      <c r="C368" s="53" t="e">
        <f t="shared" si="31"/>
        <v>#VALUE!</v>
      </c>
      <c r="D368" s="39" t="e">
        <f t="shared" si="32"/>
        <v>#VALUE!</v>
      </c>
      <c r="E368" s="39" t="e">
        <f>IF(A368&gt;$A$4*12,"",ROUND(+'Local Minister Worksheet'!$E$20/12,0))</f>
        <v>#VALUE!</v>
      </c>
      <c r="F368" s="39" t="e">
        <f t="shared" si="33"/>
        <v>#VALUE!</v>
      </c>
      <c r="G368" s="39" t="e">
        <f t="shared" si="34"/>
        <v>#VALUE!</v>
      </c>
      <c r="H368" s="39" t="e">
        <f t="shared" si="35"/>
        <v>#VALUE!</v>
      </c>
    </row>
    <row r="369" spans="1:8" x14ac:dyDescent="0.25">
      <c r="A369" s="54" t="e">
        <f t="shared" si="30"/>
        <v>#VALUE!</v>
      </c>
      <c r="B369" s="54" t="e">
        <f>IF(A369&gt;$A$4*12,"",VLOOKUP(A369,Lists!$L$5:$N$605,2,FALSE))</f>
        <v>#VALUE!</v>
      </c>
      <c r="C369" s="53" t="e">
        <f t="shared" si="31"/>
        <v>#VALUE!</v>
      </c>
      <c r="D369" s="39" t="e">
        <f t="shared" si="32"/>
        <v>#VALUE!</v>
      </c>
      <c r="E369" s="39" t="e">
        <f>IF(A369&gt;$A$4*12,"",ROUND(+'Local Minister Worksheet'!$E$20/12,0))</f>
        <v>#VALUE!</v>
      </c>
      <c r="F369" s="39" t="e">
        <f t="shared" si="33"/>
        <v>#VALUE!</v>
      </c>
      <c r="G369" s="39" t="e">
        <f t="shared" si="34"/>
        <v>#VALUE!</v>
      </c>
      <c r="H369" s="39" t="e">
        <f t="shared" si="35"/>
        <v>#VALUE!</v>
      </c>
    </row>
    <row r="370" spans="1:8" x14ac:dyDescent="0.25">
      <c r="A370" s="54" t="e">
        <f t="shared" si="30"/>
        <v>#VALUE!</v>
      </c>
      <c r="B370" s="54" t="e">
        <f>IF(A370&gt;$A$4*12,"",VLOOKUP(A370,Lists!$L$5:$N$605,2,FALSE))</f>
        <v>#VALUE!</v>
      </c>
      <c r="C370" s="53" t="e">
        <f t="shared" si="31"/>
        <v>#VALUE!</v>
      </c>
      <c r="D370" s="39" t="e">
        <f t="shared" si="32"/>
        <v>#VALUE!</v>
      </c>
      <c r="E370" s="39" t="e">
        <f>IF(A370&gt;$A$4*12,"",ROUND(+'Local Minister Worksheet'!$E$20/12,0))</f>
        <v>#VALUE!</v>
      </c>
      <c r="F370" s="39" t="e">
        <f t="shared" si="33"/>
        <v>#VALUE!</v>
      </c>
      <c r="G370" s="39" t="e">
        <f t="shared" si="34"/>
        <v>#VALUE!</v>
      </c>
      <c r="H370" s="39" t="e">
        <f t="shared" si="35"/>
        <v>#VALUE!</v>
      </c>
    </row>
    <row r="371" spans="1:8" x14ac:dyDescent="0.25">
      <c r="A371" s="54" t="e">
        <f t="shared" si="30"/>
        <v>#VALUE!</v>
      </c>
      <c r="B371" s="54" t="e">
        <f>IF(A371&gt;$A$4*12,"",VLOOKUP(A371,Lists!$L$5:$N$605,2,FALSE))</f>
        <v>#VALUE!</v>
      </c>
      <c r="C371" s="53" t="e">
        <f t="shared" si="31"/>
        <v>#VALUE!</v>
      </c>
      <c r="D371" s="39" t="e">
        <f t="shared" si="32"/>
        <v>#VALUE!</v>
      </c>
      <c r="E371" s="39" t="e">
        <f>IF(A371&gt;$A$4*12,"",ROUND(+'Local Minister Worksheet'!$E$20/12,0))</f>
        <v>#VALUE!</v>
      </c>
      <c r="F371" s="39" t="e">
        <f t="shared" si="33"/>
        <v>#VALUE!</v>
      </c>
      <c r="G371" s="39" t="e">
        <f t="shared" si="34"/>
        <v>#VALUE!</v>
      </c>
      <c r="H371" s="39" t="e">
        <f t="shared" si="35"/>
        <v>#VALUE!</v>
      </c>
    </row>
    <row r="372" spans="1:8" x14ac:dyDescent="0.25">
      <c r="A372" s="54" t="e">
        <f t="shared" si="30"/>
        <v>#VALUE!</v>
      </c>
      <c r="B372" s="54" t="e">
        <f>IF(A372&gt;$A$4*12,"",VLOOKUP(A372,Lists!$L$5:$N$605,2,FALSE))</f>
        <v>#VALUE!</v>
      </c>
      <c r="C372" s="53" t="e">
        <f t="shared" si="31"/>
        <v>#VALUE!</v>
      </c>
      <c r="D372" s="39" t="e">
        <f t="shared" si="32"/>
        <v>#VALUE!</v>
      </c>
      <c r="E372" s="39" t="e">
        <f>IF(A372&gt;$A$4*12,"",ROUND(+'Local Minister Worksheet'!$E$20/12,0))</f>
        <v>#VALUE!</v>
      </c>
      <c r="F372" s="39" t="e">
        <f t="shared" si="33"/>
        <v>#VALUE!</v>
      </c>
      <c r="G372" s="39" t="e">
        <f t="shared" si="34"/>
        <v>#VALUE!</v>
      </c>
      <c r="H372" s="39" t="e">
        <f t="shared" si="35"/>
        <v>#VALUE!</v>
      </c>
    </row>
    <row r="373" spans="1:8" x14ac:dyDescent="0.25">
      <c r="A373" s="54" t="e">
        <f t="shared" si="30"/>
        <v>#VALUE!</v>
      </c>
      <c r="B373" s="54" t="e">
        <f>IF(A373&gt;$A$4*12,"",VLOOKUP(A373,Lists!$L$5:$N$605,2,FALSE))</f>
        <v>#VALUE!</v>
      </c>
      <c r="C373" s="53" t="e">
        <f t="shared" si="31"/>
        <v>#VALUE!</v>
      </c>
      <c r="D373" s="39" t="e">
        <f t="shared" si="32"/>
        <v>#VALUE!</v>
      </c>
      <c r="E373" s="39" t="e">
        <f>IF(A373&gt;$A$4*12,"",ROUND(+'Local Minister Worksheet'!$E$20/12,0))</f>
        <v>#VALUE!</v>
      </c>
      <c r="F373" s="39" t="e">
        <f t="shared" si="33"/>
        <v>#VALUE!</v>
      </c>
      <c r="G373" s="39" t="e">
        <f t="shared" si="34"/>
        <v>#VALUE!</v>
      </c>
      <c r="H373" s="39" t="e">
        <f t="shared" si="35"/>
        <v>#VALUE!</v>
      </c>
    </row>
    <row r="374" spans="1:8" x14ac:dyDescent="0.25">
      <c r="A374" s="54" t="e">
        <f t="shared" si="30"/>
        <v>#VALUE!</v>
      </c>
      <c r="B374" s="54" t="e">
        <f>IF(A374&gt;$A$4*12,"",VLOOKUP(A374,Lists!$L$5:$N$605,2,FALSE))</f>
        <v>#VALUE!</v>
      </c>
      <c r="C374" s="53" t="e">
        <f t="shared" si="31"/>
        <v>#VALUE!</v>
      </c>
      <c r="D374" s="39" t="e">
        <f t="shared" si="32"/>
        <v>#VALUE!</v>
      </c>
      <c r="E374" s="39" t="e">
        <f>IF(A374&gt;$A$4*12,"",ROUND(+'Local Minister Worksheet'!$E$20/12,0))</f>
        <v>#VALUE!</v>
      </c>
      <c r="F374" s="39" t="e">
        <f t="shared" si="33"/>
        <v>#VALUE!</v>
      </c>
      <c r="G374" s="39" t="e">
        <f t="shared" si="34"/>
        <v>#VALUE!</v>
      </c>
      <c r="H374" s="39" t="e">
        <f t="shared" si="35"/>
        <v>#VALUE!</v>
      </c>
    </row>
    <row r="375" spans="1:8" x14ac:dyDescent="0.25">
      <c r="A375" s="54" t="e">
        <f t="shared" si="30"/>
        <v>#VALUE!</v>
      </c>
      <c r="B375" s="54" t="e">
        <f>IF(A375&gt;$A$4*12,"",VLOOKUP(A375,Lists!$L$5:$N$605,2,FALSE))</f>
        <v>#VALUE!</v>
      </c>
      <c r="C375" s="53" t="e">
        <f t="shared" si="31"/>
        <v>#VALUE!</v>
      </c>
      <c r="D375" s="39" t="e">
        <f t="shared" si="32"/>
        <v>#VALUE!</v>
      </c>
      <c r="E375" s="39" t="e">
        <f>IF(A375&gt;$A$4*12,"",ROUND(+'Local Minister Worksheet'!$E$20/12,0))</f>
        <v>#VALUE!</v>
      </c>
      <c r="F375" s="39" t="e">
        <f t="shared" si="33"/>
        <v>#VALUE!</v>
      </c>
      <c r="G375" s="39" t="e">
        <f t="shared" si="34"/>
        <v>#VALUE!</v>
      </c>
      <c r="H375" s="39" t="e">
        <f t="shared" si="35"/>
        <v>#VALUE!</v>
      </c>
    </row>
    <row r="376" spans="1:8" x14ac:dyDescent="0.25">
      <c r="A376" s="54" t="e">
        <f t="shared" si="30"/>
        <v>#VALUE!</v>
      </c>
      <c r="B376" s="54" t="e">
        <f>IF(A376&gt;$A$4*12,"",VLOOKUP(A376,Lists!$L$5:$N$605,2,FALSE))</f>
        <v>#VALUE!</v>
      </c>
      <c r="C376" s="53" t="e">
        <f t="shared" si="31"/>
        <v>#VALUE!</v>
      </c>
      <c r="D376" s="39" t="e">
        <f t="shared" si="32"/>
        <v>#VALUE!</v>
      </c>
      <c r="E376" s="39" t="e">
        <f>IF(A376&gt;$A$4*12,"",ROUND(+'Local Minister Worksheet'!$E$20/12,0))</f>
        <v>#VALUE!</v>
      </c>
      <c r="F376" s="39" t="e">
        <f t="shared" si="33"/>
        <v>#VALUE!</v>
      </c>
      <c r="G376" s="39" t="e">
        <f t="shared" si="34"/>
        <v>#VALUE!</v>
      </c>
      <c r="H376" s="39" t="e">
        <f t="shared" si="35"/>
        <v>#VALUE!</v>
      </c>
    </row>
    <row r="377" spans="1:8" x14ac:dyDescent="0.25">
      <c r="A377" s="54" t="e">
        <f t="shared" si="30"/>
        <v>#VALUE!</v>
      </c>
      <c r="B377" s="54" t="e">
        <f>IF(A377&gt;$A$4*12,"",VLOOKUP(A377,Lists!$L$5:$N$605,2,FALSE))</f>
        <v>#VALUE!</v>
      </c>
      <c r="C377" s="53" t="e">
        <f t="shared" si="31"/>
        <v>#VALUE!</v>
      </c>
      <c r="D377" s="39" t="e">
        <f t="shared" si="32"/>
        <v>#VALUE!</v>
      </c>
      <c r="E377" s="39" t="e">
        <f>IF(A377&gt;$A$4*12,"",ROUND(+'Local Minister Worksheet'!$E$20/12,0))</f>
        <v>#VALUE!</v>
      </c>
      <c r="F377" s="39" t="e">
        <f t="shared" si="33"/>
        <v>#VALUE!</v>
      </c>
      <c r="G377" s="39" t="e">
        <f t="shared" si="34"/>
        <v>#VALUE!</v>
      </c>
      <c r="H377" s="39" t="e">
        <f t="shared" si="35"/>
        <v>#VALUE!</v>
      </c>
    </row>
    <row r="378" spans="1:8" x14ac:dyDescent="0.25">
      <c r="A378" s="54" t="e">
        <f t="shared" si="30"/>
        <v>#VALUE!</v>
      </c>
      <c r="B378" s="54" t="e">
        <f>IF(A378&gt;$A$4*12,"",VLOOKUP(A378,Lists!$L$5:$N$605,2,FALSE))</f>
        <v>#VALUE!</v>
      </c>
      <c r="C378" s="53" t="e">
        <f t="shared" si="31"/>
        <v>#VALUE!</v>
      </c>
      <c r="D378" s="39" t="e">
        <f t="shared" si="32"/>
        <v>#VALUE!</v>
      </c>
      <c r="E378" s="39" t="e">
        <f>IF(A378&gt;$A$4*12,"",ROUND(+'Local Minister Worksheet'!$E$20/12,0))</f>
        <v>#VALUE!</v>
      </c>
      <c r="F378" s="39" t="e">
        <f t="shared" si="33"/>
        <v>#VALUE!</v>
      </c>
      <c r="G378" s="39" t="e">
        <f t="shared" si="34"/>
        <v>#VALUE!</v>
      </c>
      <c r="H378" s="39" t="e">
        <f t="shared" si="35"/>
        <v>#VALUE!</v>
      </c>
    </row>
    <row r="379" spans="1:8" x14ac:dyDescent="0.25">
      <c r="A379" s="54" t="e">
        <f t="shared" si="30"/>
        <v>#VALUE!</v>
      </c>
      <c r="B379" s="54" t="e">
        <f>IF(A379&gt;$A$4*12,"",VLOOKUP(A379,Lists!$L$5:$N$605,2,FALSE))</f>
        <v>#VALUE!</v>
      </c>
      <c r="C379" s="53" t="e">
        <f t="shared" si="31"/>
        <v>#VALUE!</v>
      </c>
      <c r="D379" s="39" t="e">
        <f t="shared" si="32"/>
        <v>#VALUE!</v>
      </c>
      <c r="E379" s="39" t="e">
        <f>IF(A379&gt;$A$4*12,"",ROUND(+'Local Minister Worksheet'!$E$20/12,0))</f>
        <v>#VALUE!</v>
      </c>
      <c r="F379" s="39" t="e">
        <f t="shared" si="33"/>
        <v>#VALUE!</v>
      </c>
      <c r="G379" s="39" t="e">
        <f t="shared" si="34"/>
        <v>#VALUE!</v>
      </c>
      <c r="H379" s="39" t="e">
        <f t="shared" si="35"/>
        <v>#VALUE!</v>
      </c>
    </row>
    <row r="380" spans="1:8" x14ac:dyDescent="0.25">
      <c r="A380" s="54" t="e">
        <f t="shared" si="30"/>
        <v>#VALUE!</v>
      </c>
      <c r="B380" s="54" t="e">
        <f>IF(A380&gt;$A$4*12,"",VLOOKUP(A380,Lists!$L$5:$N$605,2,FALSE))</f>
        <v>#VALUE!</v>
      </c>
      <c r="C380" s="53" t="e">
        <f t="shared" si="31"/>
        <v>#VALUE!</v>
      </c>
      <c r="D380" s="39" t="e">
        <f t="shared" si="32"/>
        <v>#VALUE!</v>
      </c>
      <c r="E380" s="39" t="e">
        <f>IF(A380&gt;$A$4*12,"",ROUND(+'Local Minister Worksheet'!$E$20/12,0))</f>
        <v>#VALUE!</v>
      </c>
      <c r="F380" s="39" t="e">
        <f t="shared" si="33"/>
        <v>#VALUE!</v>
      </c>
      <c r="G380" s="39" t="e">
        <f t="shared" si="34"/>
        <v>#VALUE!</v>
      </c>
      <c r="H380" s="39" t="e">
        <f t="shared" si="35"/>
        <v>#VALUE!</v>
      </c>
    </row>
    <row r="381" spans="1:8" x14ac:dyDescent="0.25">
      <c r="A381" s="54" t="e">
        <f t="shared" si="30"/>
        <v>#VALUE!</v>
      </c>
      <c r="B381" s="54" t="e">
        <f>IF(A381&gt;$A$4*12,"",VLOOKUP(A381,Lists!$L$5:$N$605,2,FALSE))</f>
        <v>#VALUE!</v>
      </c>
      <c r="C381" s="53" t="e">
        <f t="shared" si="31"/>
        <v>#VALUE!</v>
      </c>
      <c r="D381" s="39" t="e">
        <f t="shared" si="32"/>
        <v>#VALUE!</v>
      </c>
      <c r="E381" s="39" t="e">
        <f>IF(A381&gt;$A$4*12,"",ROUND(+'Local Minister Worksheet'!$E$20/12,0))</f>
        <v>#VALUE!</v>
      </c>
      <c r="F381" s="39" t="e">
        <f t="shared" si="33"/>
        <v>#VALUE!</v>
      </c>
      <c r="G381" s="39" t="e">
        <f t="shared" si="34"/>
        <v>#VALUE!</v>
      </c>
      <c r="H381" s="39" t="e">
        <f t="shared" si="35"/>
        <v>#VALUE!</v>
      </c>
    </row>
    <row r="382" spans="1:8" x14ac:dyDescent="0.25">
      <c r="A382" s="54" t="e">
        <f t="shared" si="30"/>
        <v>#VALUE!</v>
      </c>
      <c r="B382" s="54" t="e">
        <f>IF(A382&gt;$A$4*12,"",VLOOKUP(A382,Lists!$L$5:$N$605,2,FALSE))</f>
        <v>#VALUE!</v>
      </c>
      <c r="C382" s="53" t="e">
        <f t="shared" si="31"/>
        <v>#VALUE!</v>
      </c>
      <c r="D382" s="39" t="e">
        <f t="shared" si="32"/>
        <v>#VALUE!</v>
      </c>
      <c r="E382" s="39" t="e">
        <f>IF(A382&gt;$A$4*12,"",ROUND(+'Local Minister Worksheet'!$E$20/12,0))</f>
        <v>#VALUE!</v>
      </c>
      <c r="F382" s="39" t="e">
        <f t="shared" si="33"/>
        <v>#VALUE!</v>
      </c>
      <c r="G382" s="39" t="e">
        <f t="shared" si="34"/>
        <v>#VALUE!</v>
      </c>
      <c r="H382" s="39" t="e">
        <f t="shared" si="35"/>
        <v>#VALUE!</v>
      </c>
    </row>
    <row r="383" spans="1:8" x14ac:dyDescent="0.25">
      <c r="A383" s="54" t="e">
        <f t="shared" si="30"/>
        <v>#VALUE!</v>
      </c>
      <c r="B383" s="54" t="e">
        <f>IF(A383&gt;$A$4*12,"",VLOOKUP(A383,Lists!$L$5:$N$605,2,FALSE))</f>
        <v>#VALUE!</v>
      </c>
      <c r="C383" s="53" t="e">
        <f t="shared" si="31"/>
        <v>#VALUE!</v>
      </c>
      <c r="D383" s="39" t="e">
        <f t="shared" si="32"/>
        <v>#VALUE!</v>
      </c>
      <c r="E383" s="39" t="e">
        <f>IF(A383&gt;$A$4*12,"",ROUND(+'Local Minister Worksheet'!$E$20/12,0))</f>
        <v>#VALUE!</v>
      </c>
      <c r="F383" s="39" t="e">
        <f t="shared" si="33"/>
        <v>#VALUE!</v>
      </c>
      <c r="G383" s="39" t="e">
        <f t="shared" si="34"/>
        <v>#VALUE!</v>
      </c>
      <c r="H383" s="39" t="e">
        <f t="shared" si="35"/>
        <v>#VALUE!</v>
      </c>
    </row>
    <row r="384" spans="1:8" x14ac:dyDescent="0.25">
      <c r="A384" s="54" t="e">
        <f t="shared" si="30"/>
        <v>#VALUE!</v>
      </c>
      <c r="B384" s="54" t="e">
        <f>IF(A384&gt;$A$4*12,"",VLOOKUP(A384,Lists!$L$5:$N$605,2,FALSE))</f>
        <v>#VALUE!</v>
      </c>
      <c r="C384" s="53" t="e">
        <f t="shared" si="31"/>
        <v>#VALUE!</v>
      </c>
      <c r="D384" s="39" t="e">
        <f t="shared" si="32"/>
        <v>#VALUE!</v>
      </c>
      <c r="E384" s="39" t="e">
        <f>IF(A384&gt;$A$4*12,"",ROUND(+'Local Minister Worksheet'!$E$20/12,0))</f>
        <v>#VALUE!</v>
      </c>
      <c r="F384" s="39" t="e">
        <f t="shared" si="33"/>
        <v>#VALUE!</v>
      </c>
      <c r="G384" s="39" t="e">
        <f t="shared" si="34"/>
        <v>#VALUE!</v>
      </c>
      <c r="H384" s="39" t="e">
        <f t="shared" si="35"/>
        <v>#VALUE!</v>
      </c>
    </row>
    <row r="385" spans="1:8" x14ac:dyDescent="0.25">
      <c r="A385" s="54" t="e">
        <f t="shared" si="30"/>
        <v>#VALUE!</v>
      </c>
      <c r="B385" s="54" t="e">
        <f>IF(A385&gt;$A$4*12,"",VLOOKUP(A385,Lists!$L$5:$N$605,2,FALSE))</f>
        <v>#VALUE!</v>
      </c>
      <c r="C385" s="53" t="e">
        <f t="shared" si="31"/>
        <v>#VALUE!</v>
      </c>
      <c r="D385" s="39" t="e">
        <f t="shared" si="32"/>
        <v>#VALUE!</v>
      </c>
      <c r="E385" s="39" t="e">
        <f>IF(A385&gt;$A$4*12,"",ROUND(+'Local Minister Worksheet'!$E$20/12,0))</f>
        <v>#VALUE!</v>
      </c>
      <c r="F385" s="39" t="e">
        <f t="shared" si="33"/>
        <v>#VALUE!</v>
      </c>
      <c r="G385" s="39" t="e">
        <f t="shared" si="34"/>
        <v>#VALUE!</v>
      </c>
      <c r="H385" s="39" t="e">
        <f t="shared" si="35"/>
        <v>#VALUE!</v>
      </c>
    </row>
    <row r="386" spans="1:8" x14ac:dyDescent="0.25">
      <c r="A386" s="54" t="e">
        <f t="shared" si="30"/>
        <v>#VALUE!</v>
      </c>
      <c r="B386" s="54" t="e">
        <f>IF(A386&gt;$A$4*12,"",VLOOKUP(A386,Lists!$L$5:$N$605,2,FALSE))</f>
        <v>#VALUE!</v>
      </c>
      <c r="C386" s="53" t="e">
        <f t="shared" si="31"/>
        <v>#VALUE!</v>
      </c>
      <c r="D386" s="39" t="e">
        <f t="shared" si="32"/>
        <v>#VALUE!</v>
      </c>
      <c r="E386" s="39" t="e">
        <f>IF(A386&gt;$A$4*12,"",ROUND(+'Local Minister Worksheet'!$E$20/12,0))</f>
        <v>#VALUE!</v>
      </c>
      <c r="F386" s="39" t="e">
        <f t="shared" si="33"/>
        <v>#VALUE!</v>
      </c>
      <c r="G386" s="39" t="e">
        <f t="shared" si="34"/>
        <v>#VALUE!</v>
      </c>
      <c r="H386" s="39" t="e">
        <f t="shared" si="35"/>
        <v>#VALUE!</v>
      </c>
    </row>
    <row r="387" spans="1:8" x14ac:dyDescent="0.25">
      <c r="A387" s="54" t="e">
        <f t="shared" si="30"/>
        <v>#VALUE!</v>
      </c>
      <c r="B387" s="54" t="e">
        <f>IF(A387&gt;$A$4*12,"",VLOOKUP(A387,Lists!$L$5:$N$605,2,FALSE))</f>
        <v>#VALUE!</v>
      </c>
      <c r="C387" s="53" t="e">
        <f t="shared" si="31"/>
        <v>#VALUE!</v>
      </c>
      <c r="D387" s="39" t="e">
        <f t="shared" si="32"/>
        <v>#VALUE!</v>
      </c>
      <c r="E387" s="39" t="e">
        <f>IF(A387&gt;$A$4*12,"",ROUND(+'Local Minister Worksheet'!$E$20/12,0))</f>
        <v>#VALUE!</v>
      </c>
      <c r="F387" s="39" t="e">
        <f t="shared" si="33"/>
        <v>#VALUE!</v>
      </c>
      <c r="G387" s="39" t="e">
        <f t="shared" si="34"/>
        <v>#VALUE!</v>
      </c>
      <c r="H387" s="39" t="e">
        <f t="shared" si="35"/>
        <v>#VALUE!</v>
      </c>
    </row>
    <row r="388" spans="1:8" x14ac:dyDescent="0.25">
      <c r="A388" s="54" t="e">
        <f t="shared" si="30"/>
        <v>#VALUE!</v>
      </c>
      <c r="B388" s="54" t="e">
        <f>IF(A388&gt;$A$4*12,"",VLOOKUP(A388,Lists!$L$5:$N$605,2,FALSE))</f>
        <v>#VALUE!</v>
      </c>
      <c r="C388" s="53" t="e">
        <f t="shared" si="31"/>
        <v>#VALUE!</v>
      </c>
      <c r="D388" s="39" t="e">
        <f t="shared" si="32"/>
        <v>#VALUE!</v>
      </c>
      <c r="E388" s="39" t="e">
        <f>IF(A388&gt;$A$4*12,"",ROUND(+'Local Minister Worksheet'!$E$20/12,0))</f>
        <v>#VALUE!</v>
      </c>
      <c r="F388" s="39" t="e">
        <f t="shared" si="33"/>
        <v>#VALUE!</v>
      </c>
      <c r="G388" s="39" t="e">
        <f t="shared" si="34"/>
        <v>#VALUE!</v>
      </c>
      <c r="H388" s="39" t="e">
        <f t="shared" si="35"/>
        <v>#VALUE!</v>
      </c>
    </row>
    <row r="389" spans="1:8" x14ac:dyDescent="0.25">
      <c r="A389" s="54" t="e">
        <f t="shared" si="30"/>
        <v>#VALUE!</v>
      </c>
      <c r="B389" s="54" t="e">
        <f>IF(A389&gt;$A$4*12,"",VLOOKUP(A389,Lists!$L$5:$N$605,2,FALSE))</f>
        <v>#VALUE!</v>
      </c>
      <c r="C389" s="53" t="e">
        <f t="shared" si="31"/>
        <v>#VALUE!</v>
      </c>
      <c r="D389" s="39" t="e">
        <f t="shared" si="32"/>
        <v>#VALUE!</v>
      </c>
      <c r="E389" s="39" t="e">
        <f>IF(A389&gt;$A$4*12,"",ROUND(+'Local Minister Worksheet'!$E$20/12,0))</f>
        <v>#VALUE!</v>
      </c>
      <c r="F389" s="39" t="e">
        <f t="shared" si="33"/>
        <v>#VALUE!</v>
      </c>
      <c r="G389" s="39" t="e">
        <f t="shared" si="34"/>
        <v>#VALUE!</v>
      </c>
      <c r="H389" s="39" t="e">
        <f t="shared" si="35"/>
        <v>#VALUE!</v>
      </c>
    </row>
    <row r="390" spans="1:8" x14ac:dyDescent="0.25">
      <c r="A390" s="54" t="e">
        <f t="shared" si="30"/>
        <v>#VALUE!</v>
      </c>
      <c r="B390" s="54" t="e">
        <f>IF(A390&gt;$A$4*12,"",VLOOKUP(A390,Lists!$L$5:$N$605,2,FALSE))</f>
        <v>#VALUE!</v>
      </c>
      <c r="C390" s="53" t="e">
        <f t="shared" si="31"/>
        <v>#VALUE!</v>
      </c>
      <c r="D390" s="39" t="e">
        <f t="shared" si="32"/>
        <v>#VALUE!</v>
      </c>
      <c r="E390" s="39" t="e">
        <f>IF(A390&gt;$A$4*12,"",ROUND(+'Local Minister Worksheet'!$E$20/12,0))</f>
        <v>#VALUE!</v>
      </c>
      <c r="F390" s="39" t="e">
        <f t="shared" si="33"/>
        <v>#VALUE!</v>
      </c>
      <c r="G390" s="39" t="e">
        <f t="shared" si="34"/>
        <v>#VALUE!</v>
      </c>
      <c r="H390" s="39" t="e">
        <f t="shared" si="35"/>
        <v>#VALUE!</v>
      </c>
    </row>
    <row r="391" spans="1:8" x14ac:dyDescent="0.25">
      <c r="A391" s="54" t="e">
        <f t="shared" si="30"/>
        <v>#VALUE!</v>
      </c>
      <c r="B391" s="54" t="e">
        <f>IF(A391&gt;$A$4*12,"",VLOOKUP(A391,Lists!$L$5:$N$605,2,FALSE))</f>
        <v>#VALUE!</v>
      </c>
      <c r="C391" s="53" t="e">
        <f t="shared" si="31"/>
        <v>#VALUE!</v>
      </c>
      <c r="D391" s="39" t="e">
        <f t="shared" si="32"/>
        <v>#VALUE!</v>
      </c>
      <c r="E391" s="39" t="e">
        <f>IF(A391&gt;$A$4*12,"",ROUND(+'Local Minister Worksheet'!$E$20/12,0))</f>
        <v>#VALUE!</v>
      </c>
      <c r="F391" s="39" t="e">
        <f t="shared" si="33"/>
        <v>#VALUE!</v>
      </c>
      <c r="G391" s="39" t="e">
        <f t="shared" si="34"/>
        <v>#VALUE!</v>
      </c>
      <c r="H391" s="39" t="e">
        <f t="shared" si="35"/>
        <v>#VALUE!</v>
      </c>
    </row>
    <row r="392" spans="1:8" x14ac:dyDescent="0.25">
      <c r="A392" s="54" t="e">
        <f t="shared" ref="A392:A455" si="36">IF(A391&lt;($A$4*12),A391+1,"")</f>
        <v>#VALUE!</v>
      </c>
      <c r="B392" s="54" t="e">
        <f>IF(A392&gt;$A$4*12,"",VLOOKUP(A392,Lists!$L$5:$N$605,2,FALSE))</f>
        <v>#VALUE!</v>
      </c>
      <c r="C392" s="53" t="e">
        <f t="shared" ref="C392:C455" si="37">IF(A392&gt;$A$4*12,"",C391)</f>
        <v>#VALUE!</v>
      </c>
      <c r="D392" s="39" t="e">
        <f t="shared" ref="D392:D455" si="38">IF(A392&gt;$A$4*12,"",+H391)</f>
        <v>#VALUE!</v>
      </c>
      <c r="E392" s="39" t="e">
        <f>IF(A392&gt;$A$4*12,"",ROUND(+'Local Minister Worksheet'!$E$20/12,0))</f>
        <v>#VALUE!</v>
      </c>
      <c r="F392" s="39" t="e">
        <f t="shared" ref="F392:F455" si="39">IF(A392&gt;$A$4*12,"",ROUND((+D392+E392)*C392/12,0))</f>
        <v>#VALUE!</v>
      </c>
      <c r="G392" s="39" t="e">
        <f t="shared" ref="G392:G455" si="40">IF(A392&gt;$A$4*12,"",G391)</f>
        <v>#VALUE!</v>
      </c>
      <c r="H392" s="39" t="e">
        <f t="shared" ref="H392:H455" si="41">IF(A392&gt;$A$4*12,"",+D392+E392+F392-G392)</f>
        <v>#VALUE!</v>
      </c>
    </row>
    <row r="393" spans="1:8" x14ac:dyDescent="0.25">
      <c r="A393" s="54" t="e">
        <f t="shared" si="36"/>
        <v>#VALUE!</v>
      </c>
      <c r="B393" s="54" t="e">
        <f>IF(A393&gt;$A$4*12,"",VLOOKUP(A393,Lists!$L$5:$N$605,2,FALSE))</f>
        <v>#VALUE!</v>
      </c>
      <c r="C393" s="53" t="e">
        <f t="shared" si="37"/>
        <v>#VALUE!</v>
      </c>
      <c r="D393" s="39" t="e">
        <f t="shared" si="38"/>
        <v>#VALUE!</v>
      </c>
      <c r="E393" s="39" t="e">
        <f>IF(A393&gt;$A$4*12,"",ROUND(+'Local Minister Worksheet'!$E$20/12,0))</f>
        <v>#VALUE!</v>
      </c>
      <c r="F393" s="39" t="e">
        <f t="shared" si="39"/>
        <v>#VALUE!</v>
      </c>
      <c r="G393" s="39" t="e">
        <f t="shared" si="40"/>
        <v>#VALUE!</v>
      </c>
      <c r="H393" s="39" t="e">
        <f t="shared" si="41"/>
        <v>#VALUE!</v>
      </c>
    </row>
    <row r="394" spans="1:8" x14ac:dyDescent="0.25">
      <c r="A394" s="54" t="e">
        <f t="shared" si="36"/>
        <v>#VALUE!</v>
      </c>
      <c r="B394" s="54" t="e">
        <f>IF(A394&gt;$A$4*12,"",VLOOKUP(A394,Lists!$L$5:$N$605,2,FALSE))</f>
        <v>#VALUE!</v>
      </c>
      <c r="C394" s="53" t="e">
        <f t="shared" si="37"/>
        <v>#VALUE!</v>
      </c>
      <c r="D394" s="39" t="e">
        <f t="shared" si="38"/>
        <v>#VALUE!</v>
      </c>
      <c r="E394" s="39" t="e">
        <f>IF(A394&gt;$A$4*12,"",ROUND(+'Local Minister Worksheet'!$E$20/12,0))</f>
        <v>#VALUE!</v>
      </c>
      <c r="F394" s="39" t="e">
        <f t="shared" si="39"/>
        <v>#VALUE!</v>
      </c>
      <c r="G394" s="39" t="e">
        <f t="shared" si="40"/>
        <v>#VALUE!</v>
      </c>
      <c r="H394" s="39" t="e">
        <f t="shared" si="41"/>
        <v>#VALUE!</v>
      </c>
    </row>
    <row r="395" spans="1:8" x14ac:dyDescent="0.25">
      <c r="A395" s="54" t="e">
        <f t="shared" si="36"/>
        <v>#VALUE!</v>
      </c>
      <c r="B395" s="54" t="e">
        <f>IF(A395&gt;$A$4*12,"",VLOOKUP(A395,Lists!$L$5:$N$605,2,FALSE))</f>
        <v>#VALUE!</v>
      </c>
      <c r="C395" s="53" t="e">
        <f t="shared" si="37"/>
        <v>#VALUE!</v>
      </c>
      <c r="D395" s="39" t="e">
        <f t="shared" si="38"/>
        <v>#VALUE!</v>
      </c>
      <c r="E395" s="39" t="e">
        <f>IF(A395&gt;$A$4*12,"",ROUND(+'Local Minister Worksheet'!$E$20/12,0))</f>
        <v>#VALUE!</v>
      </c>
      <c r="F395" s="39" t="e">
        <f t="shared" si="39"/>
        <v>#VALUE!</v>
      </c>
      <c r="G395" s="39" t="e">
        <f t="shared" si="40"/>
        <v>#VALUE!</v>
      </c>
      <c r="H395" s="39" t="e">
        <f t="shared" si="41"/>
        <v>#VALUE!</v>
      </c>
    </row>
    <row r="396" spans="1:8" x14ac:dyDescent="0.25">
      <c r="A396" s="54" t="e">
        <f t="shared" si="36"/>
        <v>#VALUE!</v>
      </c>
      <c r="B396" s="54" t="e">
        <f>IF(A396&gt;$A$4*12,"",VLOOKUP(A396,Lists!$L$5:$N$605,2,FALSE))</f>
        <v>#VALUE!</v>
      </c>
      <c r="C396" s="53" t="e">
        <f t="shared" si="37"/>
        <v>#VALUE!</v>
      </c>
      <c r="D396" s="39" t="e">
        <f t="shared" si="38"/>
        <v>#VALUE!</v>
      </c>
      <c r="E396" s="39" t="e">
        <f>IF(A396&gt;$A$4*12,"",ROUND(+'Local Minister Worksheet'!$E$20/12,0))</f>
        <v>#VALUE!</v>
      </c>
      <c r="F396" s="39" t="e">
        <f t="shared" si="39"/>
        <v>#VALUE!</v>
      </c>
      <c r="G396" s="39" t="e">
        <f t="shared" si="40"/>
        <v>#VALUE!</v>
      </c>
      <c r="H396" s="39" t="e">
        <f t="shared" si="41"/>
        <v>#VALUE!</v>
      </c>
    </row>
    <row r="397" spans="1:8" x14ac:dyDescent="0.25">
      <c r="A397" s="54" t="e">
        <f t="shared" si="36"/>
        <v>#VALUE!</v>
      </c>
      <c r="B397" s="54" t="e">
        <f>IF(A397&gt;$A$4*12,"",VLOOKUP(A397,Lists!$L$5:$N$605,2,FALSE))</f>
        <v>#VALUE!</v>
      </c>
      <c r="C397" s="53" t="e">
        <f t="shared" si="37"/>
        <v>#VALUE!</v>
      </c>
      <c r="D397" s="39" t="e">
        <f t="shared" si="38"/>
        <v>#VALUE!</v>
      </c>
      <c r="E397" s="39" t="e">
        <f>IF(A397&gt;$A$4*12,"",ROUND(+'Local Minister Worksheet'!$E$20/12,0))</f>
        <v>#VALUE!</v>
      </c>
      <c r="F397" s="39" t="e">
        <f t="shared" si="39"/>
        <v>#VALUE!</v>
      </c>
      <c r="G397" s="39" t="e">
        <f t="shared" si="40"/>
        <v>#VALUE!</v>
      </c>
      <c r="H397" s="39" t="e">
        <f t="shared" si="41"/>
        <v>#VALUE!</v>
      </c>
    </row>
    <row r="398" spans="1:8" x14ac:dyDescent="0.25">
      <c r="A398" s="54" t="e">
        <f t="shared" si="36"/>
        <v>#VALUE!</v>
      </c>
      <c r="B398" s="54" t="e">
        <f>IF(A398&gt;$A$4*12,"",VLOOKUP(A398,Lists!$L$5:$N$605,2,FALSE))</f>
        <v>#VALUE!</v>
      </c>
      <c r="C398" s="53" t="e">
        <f t="shared" si="37"/>
        <v>#VALUE!</v>
      </c>
      <c r="D398" s="39" t="e">
        <f t="shared" si="38"/>
        <v>#VALUE!</v>
      </c>
      <c r="E398" s="39" t="e">
        <f>IF(A398&gt;$A$4*12,"",ROUND(+'Local Minister Worksheet'!$E$20/12,0))</f>
        <v>#VALUE!</v>
      </c>
      <c r="F398" s="39" t="e">
        <f t="shared" si="39"/>
        <v>#VALUE!</v>
      </c>
      <c r="G398" s="39" t="e">
        <f t="shared" si="40"/>
        <v>#VALUE!</v>
      </c>
      <c r="H398" s="39" t="e">
        <f t="shared" si="41"/>
        <v>#VALUE!</v>
      </c>
    </row>
    <row r="399" spans="1:8" x14ac:dyDescent="0.25">
      <c r="A399" s="54" t="e">
        <f t="shared" si="36"/>
        <v>#VALUE!</v>
      </c>
      <c r="B399" s="54" t="e">
        <f>IF(A399&gt;$A$4*12,"",VLOOKUP(A399,Lists!$L$5:$N$605,2,FALSE))</f>
        <v>#VALUE!</v>
      </c>
      <c r="C399" s="53" t="e">
        <f t="shared" si="37"/>
        <v>#VALUE!</v>
      </c>
      <c r="D399" s="39" t="e">
        <f t="shared" si="38"/>
        <v>#VALUE!</v>
      </c>
      <c r="E399" s="39" t="e">
        <f>IF(A399&gt;$A$4*12,"",ROUND(+'Local Minister Worksheet'!$E$20/12,0))</f>
        <v>#VALUE!</v>
      </c>
      <c r="F399" s="39" t="e">
        <f t="shared" si="39"/>
        <v>#VALUE!</v>
      </c>
      <c r="G399" s="39" t="e">
        <f t="shared" si="40"/>
        <v>#VALUE!</v>
      </c>
      <c r="H399" s="39" t="e">
        <f t="shared" si="41"/>
        <v>#VALUE!</v>
      </c>
    </row>
    <row r="400" spans="1:8" x14ac:dyDescent="0.25">
      <c r="A400" s="54" t="e">
        <f t="shared" si="36"/>
        <v>#VALUE!</v>
      </c>
      <c r="B400" s="54" t="e">
        <f>IF(A400&gt;$A$4*12,"",VLOOKUP(A400,Lists!$L$5:$N$605,2,FALSE))</f>
        <v>#VALUE!</v>
      </c>
      <c r="C400" s="53" t="e">
        <f t="shared" si="37"/>
        <v>#VALUE!</v>
      </c>
      <c r="D400" s="39" t="e">
        <f t="shared" si="38"/>
        <v>#VALUE!</v>
      </c>
      <c r="E400" s="39" t="e">
        <f>IF(A400&gt;$A$4*12,"",ROUND(+'Local Minister Worksheet'!$E$20/12,0))</f>
        <v>#VALUE!</v>
      </c>
      <c r="F400" s="39" t="e">
        <f t="shared" si="39"/>
        <v>#VALUE!</v>
      </c>
      <c r="G400" s="39" t="e">
        <f t="shared" si="40"/>
        <v>#VALUE!</v>
      </c>
      <c r="H400" s="39" t="e">
        <f t="shared" si="41"/>
        <v>#VALUE!</v>
      </c>
    </row>
    <row r="401" spans="1:8" x14ac:dyDescent="0.25">
      <c r="A401" s="54" t="e">
        <f t="shared" si="36"/>
        <v>#VALUE!</v>
      </c>
      <c r="B401" s="54" t="e">
        <f>IF(A401&gt;$A$4*12,"",VLOOKUP(A401,Lists!$L$5:$N$605,2,FALSE))</f>
        <v>#VALUE!</v>
      </c>
      <c r="C401" s="53" t="e">
        <f t="shared" si="37"/>
        <v>#VALUE!</v>
      </c>
      <c r="D401" s="39" t="e">
        <f t="shared" si="38"/>
        <v>#VALUE!</v>
      </c>
      <c r="E401" s="39" t="e">
        <f>IF(A401&gt;$A$4*12,"",ROUND(+'Local Minister Worksheet'!$E$20/12,0))</f>
        <v>#VALUE!</v>
      </c>
      <c r="F401" s="39" t="e">
        <f t="shared" si="39"/>
        <v>#VALUE!</v>
      </c>
      <c r="G401" s="39" t="e">
        <f t="shared" si="40"/>
        <v>#VALUE!</v>
      </c>
      <c r="H401" s="39" t="e">
        <f t="shared" si="41"/>
        <v>#VALUE!</v>
      </c>
    </row>
    <row r="402" spans="1:8" x14ac:dyDescent="0.25">
      <c r="A402" s="54" t="e">
        <f t="shared" si="36"/>
        <v>#VALUE!</v>
      </c>
      <c r="B402" s="54" t="e">
        <f>IF(A402&gt;$A$4*12,"",VLOOKUP(A402,Lists!$L$5:$N$605,2,FALSE))</f>
        <v>#VALUE!</v>
      </c>
      <c r="C402" s="53" t="e">
        <f t="shared" si="37"/>
        <v>#VALUE!</v>
      </c>
      <c r="D402" s="39" t="e">
        <f t="shared" si="38"/>
        <v>#VALUE!</v>
      </c>
      <c r="E402" s="39" t="e">
        <f>IF(A402&gt;$A$4*12,"",ROUND(+'Local Minister Worksheet'!$E$20/12,0))</f>
        <v>#VALUE!</v>
      </c>
      <c r="F402" s="39" t="e">
        <f t="shared" si="39"/>
        <v>#VALUE!</v>
      </c>
      <c r="G402" s="39" t="e">
        <f t="shared" si="40"/>
        <v>#VALUE!</v>
      </c>
      <c r="H402" s="39" t="e">
        <f t="shared" si="41"/>
        <v>#VALUE!</v>
      </c>
    </row>
    <row r="403" spans="1:8" x14ac:dyDescent="0.25">
      <c r="A403" s="54" t="e">
        <f t="shared" si="36"/>
        <v>#VALUE!</v>
      </c>
      <c r="B403" s="54" t="e">
        <f>IF(A403&gt;$A$4*12,"",VLOOKUP(A403,Lists!$L$5:$N$605,2,FALSE))</f>
        <v>#VALUE!</v>
      </c>
      <c r="C403" s="53" t="e">
        <f t="shared" si="37"/>
        <v>#VALUE!</v>
      </c>
      <c r="D403" s="39" t="e">
        <f t="shared" si="38"/>
        <v>#VALUE!</v>
      </c>
      <c r="E403" s="39" t="e">
        <f>IF(A403&gt;$A$4*12,"",ROUND(+'Local Minister Worksheet'!$E$20/12,0))</f>
        <v>#VALUE!</v>
      </c>
      <c r="F403" s="39" t="e">
        <f t="shared" si="39"/>
        <v>#VALUE!</v>
      </c>
      <c r="G403" s="39" t="e">
        <f t="shared" si="40"/>
        <v>#VALUE!</v>
      </c>
      <c r="H403" s="39" t="e">
        <f t="shared" si="41"/>
        <v>#VALUE!</v>
      </c>
    </row>
    <row r="404" spans="1:8" x14ac:dyDescent="0.25">
      <c r="A404" s="54" t="e">
        <f t="shared" si="36"/>
        <v>#VALUE!</v>
      </c>
      <c r="B404" s="54" t="e">
        <f>IF(A404&gt;$A$4*12,"",VLOOKUP(A404,Lists!$L$5:$N$605,2,FALSE))</f>
        <v>#VALUE!</v>
      </c>
      <c r="C404" s="53" t="e">
        <f t="shared" si="37"/>
        <v>#VALUE!</v>
      </c>
      <c r="D404" s="39" t="e">
        <f t="shared" si="38"/>
        <v>#VALUE!</v>
      </c>
      <c r="E404" s="39" t="e">
        <f>IF(A404&gt;$A$4*12,"",ROUND(+'Local Minister Worksheet'!$E$20/12,0))</f>
        <v>#VALUE!</v>
      </c>
      <c r="F404" s="39" t="e">
        <f t="shared" si="39"/>
        <v>#VALUE!</v>
      </c>
      <c r="G404" s="39" t="e">
        <f t="shared" si="40"/>
        <v>#VALUE!</v>
      </c>
      <c r="H404" s="39" t="e">
        <f t="shared" si="41"/>
        <v>#VALUE!</v>
      </c>
    </row>
    <row r="405" spans="1:8" x14ac:dyDescent="0.25">
      <c r="A405" s="54" t="e">
        <f t="shared" si="36"/>
        <v>#VALUE!</v>
      </c>
      <c r="B405" s="54" t="e">
        <f>IF(A405&gt;$A$4*12,"",VLOOKUP(A405,Lists!$L$5:$N$605,2,FALSE))</f>
        <v>#VALUE!</v>
      </c>
      <c r="C405" s="53" t="e">
        <f t="shared" si="37"/>
        <v>#VALUE!</v>
      </c>
      <c r="D405" s="39" t="e">
        <f t="shared" si="38"/>
        <v>#VALUE!</v>
      </c>
      <c r="E405" s="39" t="e">
        <f>IF(A405&gt;$A$4*12,"",ROUND(+'Local Minister Worksheet'!$E$20/12,0))</f>
        <v>#VALUE!</v>
      </c>
      <c r="F405" s="39" t="e">
        <f t="shared" si="39"/>
        <v>#VALUE!</v>
      </c>
      <c r="G405" s="39" t="e">
        <f t="shared" si="40"/>
        <v>#VALUE!</v>
      </c>
      <c r="H405" s="39" t="e">
        <f t="shared" si="41"/>
        <v>#VALUE!</v>
      </c>
    </row>
    <row r="406" spans="1:8" x14ac:dyDescent="0.25">
      <c r="A406" s="54" t="e">
        <f t="shared" si="36"/>
        <v>#VALUE!</v>
      </c>
      <c r="B406" s="54" t="e">
        <f>IF(A406&gt;$A$4*12,"",VLOOKUP(A406,Lists!$L$5:$N$605,2,FALSE))</f>
        <v>#VALUE!</v>
      </c>
      <c r="C406" s="53" t="e">
        <f t="shared" si="37"/>
        <v>#VALUE!</v>
      </c>
      <c r="D406" s="39" t="e">
        <f t="shared" si="38"/>
        <v>#VALUE!</v>
      </c>
      <c r="E406" s="39" t="e">
        <f>IF(A406&gt;$A$4*12,"",ROUND(+'Local Minister Worksheet'!$E$20/12,0))</f>
        <v>#VALUE!</v>
      </c>
      <c r="F406" s="39" t="e">
        <f t="shared" si="39"/>
        <v>#VALUE!</v>
      </c>
      <c r="G406" s="39" t="e">
        <f t="shared" si="40"/>
        <v>#VALUE!</v>
      </c>
      <c r="H406" s="39" t="e">
        <f t="shared" si="41"/>
        <v>#VALUE!</v>
      </c>
    </row>
    <row r="407" spans="1:8" x14ac:dyDescent="0.25">
      <c r="A407" s="54" t="e">
        <f t="shared" si="36"/>
        <v>#VALUE!</v>
      </c>
      <c r="B407" s="54" t="e">
        <f>IF(A407&gt;$A$4*12,"",VLOOKUP(A407,Lists!$L$5:$N$605,2,FALSE))</f>
        <v>#VALUE!</v>
      </c>
      <c r="C407" s="53" t="e">
        <f t="shared" si="37"/>
        <v>#VALUE!</v>
      </c>
      <c r="D407" s="39" t="e">
        <f t="shared" si="38"/>
        <v>#VALUE!</v>
      </c>
      <c r="E407" s="39" t="e">
        <f>IF(A407&gt;$A$4*12,"",ROUND(+'Local Minister Worksheet'!$E$20/12,0))</f>
        <v>#VALUE!</v>
      </c>
      <c r="F407" s="39" t="e">
        <f t="shared" si="39"/>
        <v>#VALUE!</v>
      </c>
      <c r="G407" s="39" t="e">
        <f t="shared" si="40"/>
        <v>#VALUE!</v>
      </c>
      <c r="H407" s="39" t="e">
        <f t="shared" si="41"/>
        <v>#VALUE!</v>
      </c>
    </row>
    <row r="408" spans="1:8" x14ac:dyDescent="0.25">
      <c r="A408" s="54" t="e">
        <f t="shared" si="36"/>
        <v>#VALUE!</v>
      </c>
      <c r="B408" s="54" t="e">
        <f>IF(A408&gt;$A$4*12,"",VLOOKUP(A408,Lists!$L$5:$N$605,2,FALSE))</f>
        <v>#VALUE!</v>
      </c>
      <c r="C408" s="53" t="e">
        <f t="shared" si="37"/>
        <v>#VALUE!</v>
      </c>
      <c r="D408" s="39" t="e">
        <f t="shared" si="38"/>
        <v>#VALUE!</v>
      </c>
      <c r="E408" s="39" t="e">
        <f>IF(A408&gt;$A$4*12,"",ROUND(+'Local Minister Worksheet'!$E$20/12,0))</f>
        <v>#VALUE!</v>
      </c>
      <c r="F408" s="39" t="e">
        <f t="shared" si="39"/>
        <v>#VALUE!</v>
      </c>
      <c r="G408" s="39" t="e">
        <f t="shared" si="40"/>
        <v>#VALUE!</v>
      </c>
      <c r="H408" s="39" t="e">
        <f t="shared" si="41"/>
        <v>#VALUE!</v>
      </c>
    </row>
    <row r="409" spans="1:8" x14ac:dyDescent="0.25">
      <c r="A409" s="54" t="e">
        <f t="shared" si="36"/>
        <v>#VALUE!</v>
      </c>
      <c r="B409" s="54" t="e">
        <f>IF(A409&gt;$A$4*12,"",VLOOKUP(A409,Lists!$L$5:$N$605,2,FALSE))</f>
        <v>#VALUE!</v>
      </c>
      <c r="C409" s="53" t="e">
        <f t="shared" si="37"/>
        <v>#VALUE!</v>
      </c>
      <c r="D409" s="39" t="e">
        <f t="shared" si="38"/>
        <v>#VALUE!</v>
      </c>
      <c r="E409" s="39" t="e">
        <f>IF(A409&gt;$A$4*12,"",ROUND(+'Local Minister Worksheet'!$E$20/12,0))</f>
        <v>#VALUE!</v>
      </c>
      <c r="F409" s="39" t="e">
        <f t="shared" si="39"/>
        <v>#VALUE!</v>
      </c>
      <c r="G409" s="39" t="e">
        <f t="shared" si="40"/>
        <v>#VALUE!</v>
      </c>
      <c r="H409" s="39" t="e">
        <f t="shared" si="41"/>
        <v>#VALUE!</v>
      </c>
    </row>
    <row r="410" spans="1:8" x14ac:dyDescent="0.25">
      <c r="A410" s="54" t="e">
        <f t="shared" si="36"/>
        <v>#VALUE!</v>
      </c>
      <c r="B410" s="54" t="e">
        <f>IF(A410&gt;$A$4*12,"",VLOOKUP(A410,Lists!$L$5:$N$605,2,FALSE))</f>
        <v>#VALUE!</v>
      </c>
      <c r="C410" s="53" t="e">
        <f t="shared" si="37"/>
        <v>#VALUE!</v>
      </c>
      <c r="D410" s="39" t="e">
        <f t="shared" si="38"/>
        <v>#VALUE!</v>
      </c>
      <c r="E410" s="39" t="e">
        <f>IF(A410&gt;$A$4*12,"",ROUND(+'Local Minister Worksheet'!$E$20/12,0))</f>
        <v>#VALUE!</v>
      </c>
      <c r="F410" s="39" t="e">
        <f t="shared" si="39"/>
        <v>#VALUE!</v>
      </c>
      <c r="G410" s="39" t="e">
        <f t="shared" si="40"/>
        <v>#VALUE!</v>
      </c>
      <c r="H410" s="39" t="e">
        <f t="shared" si="41"/>
        <v>#VALUE!</v>
      </c>
    </row>
    <row r="411" spans="1:8" x14ac:dyDescent="0.25">
      <c r="A411" s="54" t="e">
        <f t="shared" si="36"/>
        <v>#VALUE!</v>
      </c>
      <c r="B411" s="54" t="e">
        <f>IF(A411&gt;$A$4*12,"",VLOOKUP(A411,Lists!$L$5:$N$605,2,FALSE))</f>
        <v>#VALUE!</v>
      </c>
      <c r="C411" s="53" t="e">
        <f t="shared" si="37"/>
        <v>#VALUE!</v>
      </c>
      <c r="D411" s="39" t="e">
        <f t="shared" si="38"/>
        <v>#VALUE!</v>
      </c>
      <c r="E411" s="39" t="e">
        <f>IF(A411&gt;$A$4*12,"",ROUND(+'Local Minister Worksheet'!$E$20/12,0))</f>
        <v>#VALUE!</v>
      </c>
      <c r="F411" s="39" t="e">
        <f t="shared" si="39"/>
        <v>#VALUE!</v>
      </c>
      <c r="G411" s="39" t="e">
        <f t="shared" si="40"/>
        <v>#VALUE!</v>
      </c>
      <c r="H411" s="39" t="e">
        <f t="shared" si="41"/>
        <v>#VALUE!</v>
      </c>
    </row>
    <row r="412" spans="1:8" x14ac:dyDescent="0.25">
      <c r="A412" s="54" t="e">
        <f t="shared" si="36"/>
        <v>#VALUE!</v>
      </c>
      <c r="B412" s="54" t="e">
        <f>IF(A412&gt;$A$4*12,"",VLOOKUP(A412,Lists!$L$5:$N$605,2,FALSE))</f>
        <v>#VALUE!</v>
      </c>
      <c r="C412" s="53" t="e">
        <f t="shared" si="37"/>
        <v>#VALUE!</v>
      </c>
      <c r="D412" s="39" t="e">
        <f t="shared" si="38"/>
        <v>#VALUE!</v>
      </c>
      <c r="E412" s="39" t="e">
        <f>IF(A412&gt;$A$4*12,"",ROUND(+'Local Minister Worksheet'!$E$20/12,0))</f>
        <v>#VALUE!</v>
      </c>
      <c r="F412" s="39" t="e">
        <f t="shared" si="39"/>
        <v>#VALUE!</v>
      </c>
      <c r="G412" s="39" t="e">
        <f t="shared" si="40"/>
        <v>#VALUE!</v>
      </c>
      <c r="H412" s="39" t="e">
        <f t="shared" si="41"/>
        <v>#VALUE!</v>
      </c>
    </row>
    <row r="413" spans="1:8" x14ac:dyDescent="0.25">
      <c r="A413" s="54" t="e">
        <f t="shared" si="36"/>
        <v>#VALUE!</v>
      </c>
      <c r="B413" s="54" t="e">
        <f>IF(A413&gt;$A$4*12,"",VLOOKUP(A413,Lists!$L$5:$N$605,2,FALSE))</f>
        <v>#VALUE!</v>
      </c>
      <c r="C413" s="53" t="e">
        <f t="shared" si="37"/>
        <v>#VALUE!</v>
      </c>
      <c r="D413" s="39" t="e">
        <f t="shared" si="38"/>
        <v>#VALUE!</v>
      </c>
      <c r="E413" s="39" t="e">
        <f>IF(A413&gt;$A$4*12,"",ROUND(+'Local Minister Worksheet'!$E$20/12,0))</f>
        <v>#VALUE!</v>
      </c>
      <c r="F413" s="39" t="e">
        <f t="shared" si="39"/>
        <v>#VALUE!</v>
      </c>
      <c r="G413" s="39" t="e">
        <f t="shared" si="40"/>
        <v>#VALUE!</v>
      </c>
      <c r="H413" s="39" t="e">
        <f t="shared" si="41"/>
        <v>#VALUE!</v>
      </c>
    </row>
    <row r="414" spans="1:8" x14ac:dyDescent="0.25">
      <c r="A414" s="54" t="e">
        <f t="shared" si="36"/>
        <v>#VALUE!</v>
      </c>
      <c r="B414" s="54" t="e">
        <f>IF(A414&gt;$A$4*12,"",VLOOKUP(A414,Lists!$L$5:$N$605,2,FALSE))</f>
        <v>#VALUE!</v>
      </c>
      <c r="C414" s="53" t="e">
        <f t="shared" si="37"/>
        <v>#VALUE!</v>
      </c>
      <c r="D414" s="39" t="e">
        <f t="shared" si="38"/>
        <v>#VALUE!</v>
      </c>
      <c r="E414" s="39" t="e">
        <f>IF(A414&gt;$A$4*12,"",ROUND(+'Local Minister Worksheet'!$E$20/12,0))</f>
        <v>#VALUE!</v>
      </c>
      <c r="F414" s="39" t="e">
        <f t="shared" si="39"/>
        <v>#VALUE!</v>
      </c>
      <c r="G414" s="39" t="e">
        <f t="shared" si="40"/>
        <v>#VALUE!</v>
      </c>
      <c r="H414" s="39" t="e">
        <f t="shared" si="41"/>
        <v>#VALUE!</v>
      </c>
    </row>
    <row r="415" spans="1:8" x14ac:dyDescent="0.25">
      <c r="A415" s="54" t="e">
        <f t="shared" si="36"/>
        <v>#VALUE!</v>
      </c>
      <c r="B415" s="54" t="e">
        <f>IF(A415&gt;$A$4*12,"",VLOOKUP(A415,Lists!$L$5:$N$605,2,FALSE))</f>
        <v>#VALUE!</v>
      </c>
      <c r="C415" s="53" t="e">
        <f t="shared" si="37"/>
        <v>#VALUE!</v>
      </c>
      <c r="D415" s="39" t="e">
        <f t="shared" si="38"/>
        <v>#VALUE!</v>
      </c>
      <c r="E415" s="39" t="e">
        <f>IF(A415&gt;$A$4*12,"",ROUND(+'Local Minister Worksheet'!$E$20/12,0))</f>
        <v>#VALUE!</v>
      </c>
      <c r="F415" s="39" t="e">
        <f t="shared" si="39"/>
        <v>#VALUE!</v>
      </c>
      <c r="G415" s="39" t="e">
        <f t="shared" si="40"/>
        <v>#VALUE!</v>
      </c>
      <c r="H415" s="39" t="e">
        <f t="shared" si="41"/>
        <v>#VALUE!</v>
      </c>
    </row>
    <row r="416" spans="1:8" x14ac:dyDescent="0.25">
      <c r="A416" s="54" t="e">
        <f t="shared" si="36"/>
        <v>#VALUE!</v>
      </c>
      <c r="B416" s="54" t="e">
        <f>IF(A416&gt;$A$4*12,"",VLOOKUP(A416,Lists!$L$5:$N$605,2,FALSE))</f>
        <v>#VALUE!</v>
      </c>
      <c r="C416" s="53" t="e">
        <f t="shared" si="37"/>
        <v>#VALUE!</v>
      </c>
      <c r="D416" s="39" t="e">
        <f t="shared" si="38"/>
        <v>#VALUE!</v>
      </c>
      <c r="E416" s="39" t="e">
        <f>IF(A416&gt;$A$4*12,"",ROUND(+'Local Minister Worksheet'!$E$20/12,0))</f>
        <v>#VALUE!</v>
      </c>
      <c r="F416" s="39" t="e">
        <f t="shared" si="39"/>
        <v>#VALUE!</v>
      </c>
      <c r="G416" s="39" t="e">
        <f t="shared" si="40"/>
        <v>#VALUE!</v>
      </c>
      <c r="H416" s="39" t="e">
        <f t="shared" si="41"/>
        <v>#VALUE!</v>
      </c>
    </row>
    <row r="417" spans="1:8" x14ac:dyDescent="0.25">
      <c r="A417" s="54" t="e">
        <f t="shared" si="36"/>
        <v>#VALUE!</v>
      </c>
      <c r="B417" s="54" t="e">
        <f>IF(A417&gt;$A$4*12,"",VLOOKUP(A417,Lists!$L$5:$N$605,2,FALSE))</f>
        <v>#VALUE!</v>
      </c>
      <c r="C417" s="53" t="e">
        <f t="shared" si="37"/>
        <v>#VALUE!</v>
      </c>
      <c r="D417" s="39" t="e">
        <f t="shared" si="38"/>
        <v>#VALUE!</v>
      </c>
      <c r="E417" s="39" t="e">
        <f>IF(A417&gt;$A$4*12,"",ROUND(+'Local Minister Worksheet'!$E$20/12,0))</f>
        <v>#VALUE!</v>
      </c>
      <c r="F417" s="39" t="e">
        <f t="shared" si="39"/>
        <v>#VALUE!</v>
      </c>
      <c r="G417" s="39" t="e">
        <f t="shared" si="40"/>
        <v>#VALUE!</v>
      </c>
      <c r="H417" s="39" t="e">
        <f t="shared" si="41"/>
        <v>#VALUE!</v>
      </c>
    </row>
    <row r="418" spans="1:8" x14ac:dyDescent="0.25">
      <c r="A418" s="54" t="e">
        <f t="shared" si="36"/>
        <v>#VALUE!</v>
      </c>
      <c r="B418" s="54" t="e">
        <f>IF(A418&gt;$A$4*12,"",VLOOKUP(A418,Lists!$L$5:$N$605,2,FALSE))</f>
        <v>#VALUE!</v>
      </c>
      <c r="C418" s="53" t="e">
        <f t="shared" si="37"/>
        <v>#VALUE!</v>
      </c>
      <c r="D418" s="39" t="e">
        <f t="shared" si="38"/>
        <v>#VALUE!</v>
      </c>
      <c r="E418" s="39" t="e">
        <f>IF(A418&gt;$A$4*12,"",ROUND(+'Local Minister Worksheet'!$E$20/12,0))</f>
        <v>#VALUE!</v>
      </c>
      <c r="F418" s="39" t="e">
        <f t="shared" si="39"/>
        <v>#VALUE!</v>
      </c>
      <c r="G418" s="39" t="e">
        <f t="shared" si="40"/>
        <v>#VALUE!</v>
      </c>
      <c r="H418" s="39" t="e">
        <f t="shared" si="41"/>
        <v>#VALUE!</v>
      </c>
    </row>
    <row r="419" spans="1:8" x14ac:dyDescent="0.25">
      <c r="A419" s="54" t="e">
        <f t="shared" si="36"/>
        <v>#VALUE!</v>
      </c>
      <c r="B419" s="54" t="e">
        <f>IF(A419&gt;$A$4*12,"",VLOOKUP(A419,Lists!$L$5:$N$605,2,FALSE))</f>
        <v>#VALUE!</v>
      </c>
      <c r="C419" s="53" t="e">
        <f t="shared" si="37"/>
        <v>#VALUE!</v>
      </c>
      <c r="D419" s="39" t="e">
        <f t="shared" si="38"/>
        <v>#VALUE!</v>
      </c>
      <c r="E419" s="39" t="e">
        <f>IF(A419&gt;$A$4*12,"",ROUND(+'Local Minister Worksheet'!$E$20/12,0))</f>
        <v>#VALUE!</v>
      </c>
      <c r="F419" s="39" t="e">
        <f t="shared" si="39"/>
        <v>#VALUE!</v>
      </c>
      <c r="G419" s="39" t="e">
        <f t="shared" si="40"/>
        <v>#VALUE!</v>
      </c>
      <c r="H419" s="39" t="e">
        <f t="shared" si="41"/>
        <v>#VALUE!</v>
      </c>
    </row>
    <row r="420" spans="1:8" x14ac:dyDescent="0.25">
      <c r="A420" s="54" t="e">
        <f t="shared" si="36"/>
        <v>#VALUE!</v>
      </c>
      <c r="B420" s="54" t="e">
        <f>IF(A420&gt;$A$4*12,"",VLOOKUP(A420,Lists!$L$5:$N$605,2,FALSE))</f>
        <v>#VALUE!</v>
      </c>
      <c r="C420" s="53" t="e">
        <f t="shared" si="37"/>
        <v>#VALUE!</v>
      </c>
      <c r="D420" s="39" t="e">
        <f t="shared" si="38"/>
        <v>#VALUE!</v>
      </c>
      <c r="E420" s="39" t="e">
        <f>IF(A420&gt;$A$4*12,"",ROUND(+'Local Minister Worksheet'!$E$20/12,0))</f>
        <v>#VALUE!</v>
      </c>
      <c r="F420" s="39" t="e">
        <f t="shared" si="39"/>
        <v>#VALUE!</v>
      </c>
      <c r="G420" s="39" t="e">
        <f t="shared" si="40"/>
        <v>#VALUE!</v>
      </c>
      <c r="H420" s="39" t="e">
        <f t="shared" si="41"/>
        <v>#VALUE!</v>
      </c>
    </row>
    <row r="421" spans="1:8" x14ac:dyDescent="0.25">
      <c r="A421" s="54" t="e">
        <f t="shared" si="36"/>
        <v>#VALUE!</v>
      </c>
      <c r="B421" s="54" t="e">
        <f>IF(A421&gt;$A$4*12,"",VLOOKUP(A421,Lists!$L$5:$N$605,2,FALSE))</f>
        <v>#VALUE!</v>
      </c>
      <c r="C421" s="53" t="e">
        <f t="shared" si="37"/>
        <v>#VALUE!</v>
      </c>
      <c r="D421" s="39" t="e">
        <f t="shared" si="38"/>
        <v>#VALUE!</v>
      </c>
      <c r="E421" s="39" t="e">
        <f>IF(A421&gt;$A$4*12,"",ROUND(+'Local Minister Worksheet'!$E$20/12,0))</f>
        <v>#VALUE!</v>
      </c>
      <c r="F421" s="39" t="e">
        <f t="shared" si="39"/>
        <v>#VALUE!</v>
      </c>
      <c r="G421" s="39" t="e">
        <f t="shared" si="40"/>
        <v>#VALUE!</v>
      </c>
      <c r="H421" s="39" t="e">
        <f t="shared" si="41"/>
        <v>#VALUE!</v>
      </c>
    </row>
    <row r="422" spans="1:8" x14ac:dyDescent="0.25">
      <c r="A422" s="54" t="e">
        <f t="shared" si="36"/>
        <v>#VALUE!</v>
      </c>
      <c r="B422" s="54" t="e">
        <f>IF(A422&gt;$A$4*12,"",VLOOKUP(A422,Lists!$L$5:$N$605,2,FALSE))</f>
        <v>#VALUE!</v>
      </c>
      <c r="C422" s="53" t="e">
        <f t="shared" si="37"/>
        <v>#VALUE!</v>
      </c>
      <c r="D422" s="39" t="e">
        <f t="shared" si="38"/>
        <v>#VALUE!</v>
      </c>
      <c r="E422" s="39" t="e">
        <f>IF(A422&gt;$A$4*12,"",ROUND(+'Local Minister Worksheet'!$E$20/12,0))</f>
        <v>#VALUE!</v>
      </c>
      <c r="F422" s="39" t="e">
        <f t="shared" si="39"/>
        <v>#VALUE!</v>
      </c>
      <c r="G422" s="39" t="e">
        <f t="shared" si="40"/>
        <v>#VALUE!</v>
      </c>
      <c r="H422" s="39" t="e">
        <f t="shared" si="41"/>
        <v>#VALUE!</v>
      </c>
    </row>
    <row r="423" spans="1:8" x14ac:dyDescent="0.25">
      <c r="A423" s="54" t="e">
        <f t="shared" si="36"/>
        <v>#VALUE!</v>
      </c>
      <c r="B423" s="54" t="e">
        <f>IF(A423&gt;$A$4*12,"",VLOOKUP(A423,Lists!$L$5:$N$605,2,FALSE))</f>
        <v>#VALUE!</v>
      </c>
      <c r="C423" s="53" t="e">
        <f t="shared" si="37"/>
        <v>#VALUE!</v>
      </c>
      <c r="D423" s="39" t="e">
        <f t="shared" si="38"/>
        <v>#VALUE!</v>
      </c>
      <c r="E423" s="39" t="e">
        <f>IF(A423&gt;$A$4*12,"",ROUND(+'Local Minister Worksheet'!$E$20/12,0))</f>
        <v>#VALUE!</v>
      </c>
      <c r="F423" s="39" t="e">
        <f t="shared" si="39"/>
        <v>#VALUE!</v>
      </c>
      <c r="G423" s="39" t="e">
        <f t="shared" si="40"/>
        <v>#VALUE!</v>
      </c>
      <c r="H423" s="39" t="e">
        <f t="shared" si="41"/>
        <v>#VALUE!</v>
      </c>
    </row>
    <row r="424" spans="1:8" x14ac:dyDescent="0.25">
      <c r="A424" s="54" t="e">
        <f t="shared" si="36"/>
        <v>#VALUE!</v>
      </c>
      <c r="B424" s="54" t="e">
        <f>IF(A424&gt;$A$4*12,"",VLOOKUP(A424,Lists!$L$5:$N$605,2,FALSE))</f>
        <v>#VALUE!</v>
      </c>
      <c r="C424" s="53" t="e">
        <f t="shared" si="37"/>
        <v>#VALUE!</v>
      </c>
      <c r="D424" s="39" t="e">
        <f t="shared" si="38"/>
        <v>#VALUE!</v>
      </c>
      <c r="E424" s="39" t="e">
        <f>IF(A424&gt;$A$4*12,"",ROUND(+'Local Minister Worksheet'!$E$20/12,0))</f>
        <v>#VALUE!</v>
      </c>
      <c r="F424" s="39" t="e">
        <f t="shared" si="39"/>
        <v>#VALUE!</v>
      </c>
      <c r="G424" s="39" t="e">
        <f t="shared" si="40"/>
        <v>#VALUE!</v>
      </c>
      <c r="H424" s="39" t="e">
        <f t="shared" si="41"/>
        <v>#VALUE!</v>
      </c>
    </row>
    <row r="425" spans="1:8" x14ac:dyDescent="0.25">
      <c r="A425" s="54" t="e">
        <f t="shared" si="36"/>
        <v>#VALUE!</v>
      </c>
      <c r="B425" s="54" t="e">
        <f>IF(A425&gt;$A$4*12,"",VLOOKUP(A425,Lists!$L$5:$N$605,2,FALSE))</f>
        <v>#VALUE!</v>
      </c>
      <c r="C425" s="53" t="e">
        <f t="shared" si="37"/>
        <v>#VALUE!</v>
      </c>
      <c r="D425" s="39" t="e">
        <f t="shared" si="38"/>
        <v>#VALUE!</v>
      </c>
      <c r="E425" s="39" t="e">
        <f>IF(A425&gt;$A$4*12,"",ROUND(+'Local Minister Worksheet'!$E$20/12,0))</f>
        <v>#VALUE!</v>
      </c>
      <c r="F425" s="39" t="e">
        <f t="shared" si="39"/>
        <v>#VALUE!</v>
      </c>
      <c r="G425" s="39" t="e">
        <f t="shared" si="40"/>
        <v>#VALUE!</v>
      </c>
      <c r="H425" s="39" t="e">
        <f t="shared" si="41"/>
        <v>#VALUE!</v>
      </c>
    </row>
    <row r="426" spans="1:8" x14ac:dyDescent="0.25">
      <c r="A426" s="54" t="e">
        <f t="shared" si="36"/>
        <v>#VALUE!</v>
      </c>
      <c r="B426" s="54" t="e">
        <f>IF(A426&gt;$A$4*12,"",VLOOKUP(A426,Lists!$L$5:$N$605,2,FALSE))</f>
        <v>#VALUE!</v>
      </c>
      <c r="C426" s="53" t="e">
        <f t="shared" si="37"/>
        <v>#VALUE!</v>
      </c>
      <c r="D426" s="39" t="e">
        <f t="shared" si="38"/>
        <v>#VALUE!</v>
      </c>
      <c r="E426" s="39" t="e">
        <f>IF(A426&gt;$A$4*12,"",ROUND(+'Local Minister Worksheet'!$E$20/12,0))</f>
        <v>#VALUE!</v>
      </c>
      <c r="F426" s="39" t="e">
        <f t="shared" si="39"/>
        <v>#VALUE!</v>
      </c>
      <c r="G426" s="39" t="e">
        <f t="shared" si="40"/>
        <v>#VALUE!</v>
      </c>
      <c r="H426" s="39" t="e">
        <f t="shared" si="41"/>
        <v>#VALUE!</v>
      </c>
    </row>
    <row r="427" spans="1:8" x14ac:dyDescent="0.25">
      <c r="A427" s="54" t="e">
        <f t="shared" si="36"/>
        <v>#VALUE!</v>
      </c>
      <c r="B427" s="54" t="e">
        <f>IF(A427&gt;$A$4*12,"",VLOOKUP(A427,Lists!$L$5:$N$605,2,FALSE))</f>
        <v>#VALUE!</v>
      </c>
      <c r="C427" s="53" t="e">
        <f t="shared" si="37"/>
        <v>#VALUE!</v>
      </c>
      <c r="D427" s="39" t="e">
        <f t="shared" si="38"/>
        <v>#VALUE!</v>
      </c>
      <c r="E427" s="39" t="e">
        <f>IF(A427&gt;$A$4*12,"",ROUND(+'Local Minister Worksheet'!$E$20/12,0))</f>
        <v>#VALUE!</v>
      </c>
      <c r="F427" s="39" t="e">
        <f t="shared" si="39"/>
        <v>#VALUE!</v>
      </c>
      <c r="G427" s="39" t="e">
        <f t="shared" si="40"/>
        <v>#VALUE!</v>
      </c>
      <c r="H427" s="39" t="e">
        <f t="shared" si="41"/>
        <v>#VALUE!</v>
      </c>
    </row>
    <row r="428" spans="1:8" x14ac:dyDescent="0.25">
      <c r="A428" s="54" t="e">
        <f t="shared" si="36"/>
        <v>#VALUE!</v>
      </c>
      <c r="B428" s="54" t="e">
        <f>IF(A428&gt;$A$4*12,"",VLOOKUP(A428,Lists!$L$5:$N$605,2,FALSE))</f>
        <v>#VALUE!</v>
      </c>
      <c r="C428" s="53" t="e">
        <f t="shared" si="37"/>
        <v>#VALUE!</v>
      </c>
      <c r="D428" s="39" t="e">
        <f t="shared" si="38"/>
        <v>#VALUE!</v>
      </c>
      <c r="E428" s="39" t="e">
        <f>IF(A428&gt;$A$4*12,"",ROUND(+'Local Minister Worksheet'!$E$20/12,0))</f>
        <v>#VALUE!</v>
      </c>
      <c r="F428" s="39" t="e">
        <f t="shared" si="39"/>
        <v>#VALUE!</v>
      </c>
      <c r="G428" s="39" t="e">
        <f t="shared" si="40"/>
        <v>#VALUE!</v>
      </c>
      <c r="H428" s="39" t="e">
        <f t="shared" si="41"/>
        <v>#VALUE!</v>
      </c>
    </row>
    <row r="429" spans="1:8" x14ac:dyDescent="0.25">
      <c r="A429" s="54" t="e">
        <f t="shared" si="36"/>
        <v>#VALUE!</v>
      </c>
      <c r="B429" s="54" t="e">
        <f>IF(A429&gt;$A$4*12,"",VLOOKUP(A429,Lists!$L$5:$N$605,2,FALSE))</f>
        <v>#VALUE!</v>
      </c>
      <c r="C429" s="53" t="e">
        <f t="shared" si="37"/>
        <v>#VALUE!</v>
      </c>
      <c r="D429" s="39" t="e">
        <f t="shared" si="38"/>
        <v>#VALUE!</v>
      </c>
      <c r="E429" s="39" t="e">
        <f>IF(A429&gt;$A$4*12,"",ROUND(+'Local Minister Worksheet'!$E$20/12,0))</f>
        <v>#VALUE!</v>
      </c>
      <c r="F429" s="39" t="e">
        <f t="shared" si="39"/>
        <v>#VALUE!</v>
      </c>
      <c r="G429" s="39" t="e">
        <f t="shared" si="40"/>
        <v>#VALUE!</v>
      </c>
      <c r="H429" s="39" t="e">
        <f t="shared" si="41"/>
        <v>#VALUE!</v>
      </c>
    </row>
    <row r="430" spans="1:8" x14ac:dyDescent="0.25">
      <c r="A430" s="54" t="e">
        <f t="shared" si="36"/>
        <v>#VALUE!</v>
      </c>
      <c r="B430" s="54" t="e">
        <f>IF(A430&gt;$A$4*12,"",VLOOKUP(A430,Lists!$L$5:$N$605,2,FALSE))</f>
        <v>#VALUE!</v>
      </c>
      <c r="C430" s="53" t="e">
        <f t="shared" si="37"/>
        <v>#VALUE!</v>
      </c>
      <c r="D430" s="39" t="e">
        <f t="shared" si="38"/>
        <v>#VALUE!</v>
      </c>
      <c r="E430" s="39" t="e">
        <f>IF(A430&gt;$A$4*12,"",ROUND(+'Local Minister Worksheet'!$E$20/12,0))</f>
        <v>#VALUE!</v>
      </c>
      <c r="F430" s="39" t="e">
        <f t="shared" si="39"/>
        <v>#VALUE!</v>
      </c>
      <c r="G430" s="39" t="e">
        <f t="shared" si="40"/>
        <v>#VALUE!</v>
      </c>
      <c r="H430" s="39" t="e">
        <f t="shared" si="41"/>
        <v>#VALUE!</v>
      </c>
    </row>
    <row r="431" spans="1:8" x14ac:dyDescent="0.25">
      <c r="A431" s="54" t="e">
        <f t="shared" si="36"/>
        <v>#VALUE!</v>
      </c>
      <c r="B431" s="54" t="e">
        <f>IF(A431&gt;$A$4*12,"",VLOOKUP(A431,Lists!$L$5:$N$605,2,FALSE))</f>
        <v>#VALUE!</v>
      </c>
      <c r="C431" s="53" t="e">
        <f t="shared" si="37"/>
        <v>#VALUE!</v>
      </c>
      <c r="D431" s="39" t="e">
        <f t="shared" si="38"/>
        <v>#VALUE!</v>
      </c>
      <c r="E431" s="39" t="e">
        <f>IF(A431&gt;$A$4*12,"",ROUND(+'Local Minister Worksheet'!$E$20/12,0))</f>
        <v>#VALUE!</v>
      </c>
      <c r="F431" s="39" t="e">
        <f t="shared" si="39"/>
        <v>#VALUE!</v>
      </c>
      <c r="G431" s="39" t="e">
        <f t="shared" si="40"/>
        <v>#VALUE!</v>
      </c>
      <c r="H431" s="39" t="e">
        <f t="shared" si="41"/>
        <v>#VALUE!</v>
      </c>
    </row>
    <row r="432" spans="1:8" x14ac:dyDescent="0.25">
      <c r="A432" s="54" t="e">
        <f t="shared" si="36"/>
        <v>#VALUE!</v>
      </c>
      <c r="B432" s="54" t="e">
        <f>IF(A432&gt;$A$4*12,"",VLOOKUP(A432,Lists!$L$5:$N$605,2,FALSE))</f>
        <v>#VALUE!</v>
      </c>
      <c r="C432" s="53" t="e">
        <f t="shared" si="37"/>
        <v>#VALUE!</v>
      </c>
      <c r="D432" s="39" t="e">
        <f t="shared" si="38"/>
        <v>#VALUE!</v>
      </c>
      <c r="E432" s="39" t="e">
        <f>IF(A432&gt;$A$4*12,"",ROUND(+'Local Minister Worksheet'!$E$20/12,0))</f>
        <v>#VALUE!</v>
      </c>
      <c r="F432" s="39" t="e">
        <f t="shared" si="39"/>
        <v>#VALUE!</v>
      </c>
      <c r="G432" s="39" t="e">
        <f t="shared" si="40"/>
        <v>#VALUE!</v>
      </c>
      <c r="H432" s="39" t="e">
        <f t="shared" si="41"/>
        <v>#VALUE!</v>
      </c>
    </row>
    <row r="433" spans="1:8" x14ac:dyDescent="0.25">
      <c r="A433" s="54" t="e">
        <f t="shared" si="36"/>
        <v>#VALUE!</v>
      </c>
      <c r="B433" s="54" t="e">
        <f>IF(A433&gt;$A$4*12,"",VLOOKUP(A433,Lists!$L$5:$N$605,2,FALSE))</f>
        <v>#VALUE!</v>
      </c>
      <c r="C433" s="53" t="e">
        <f t="shared" si="37"/>
        <v>#VALUE!</v>
      </c>
      <c r="D433" s="39" t="e">
        <f t="shared" si="38"/>
        <v>#VALUE!</v>
      </c>
      <c r="E433" s="39" t="e">
        <f>IF(A433&gt;$A$4*12,"",ROUND(+'Local Minister Worksheet'!$E$20/12,0))</f>
        <v>#VALUE!</v>
      </c>
      <c r="F433" s="39" t="e">
        <f t="shared" si="39"/>
        <v>#VALUE!</v>
      </c>
      <c r="G433" s="39" t="e">
        <f t="shared" si="40"/>
        <v>#VALUE!</v>
      </c>
      <c r="H433" s="39" t="e">
        <f t="shared" si="41"/>
        <v>#VALUE!</v>
      </c>
    </row>
    <row r="434" spans="1:8" x14ac:dyDescent="0.25">
      <c r="A434" s="54" t="e">
        <f t="shared" si="36"/>
        <v>#VALUE!</v>
      </c>
      <c r="B434" s="54" t="e">
        <f>IF(A434&gt;$A$4*12,"",VLOOKUP(A434,Lists!$L$5:$N$605,2,FALSE))</f>
        <v>#VALUE!</v>
      </c>
      <c r="C434" s="53" t="e">
        <f t="shared" si="37"/>
        <v>#VALUE!</v>
      </c>
      <c r="D434" s="39" t="e">
        <f t="shared" si="38"/>
        <v>#VALUE!</v>
      </c>
      <c r="E434" s="39" t="e">
        <f>IF(A434&gt;$A$4*12,"",ROUND(+'Local Minister Worksheet'!$E$20/12,0))</f>
        <v>#VALUE!</v>
      </c>
      <c r="F434" s="39" t="e">
        <f t="shared" si="39"/>
        <v>#VALUE!</v>
      </c>
      <c r="G434" s="39" t="e">
        <f t="shared" si="40"/>
        <v>#VALUE!</v>
      </c>
      <c r="H434" s="39" t="e">
        <f t="shared" si="41"/>
        <v>#VALUE!</v>
      </c>
    </row>
    <row r="435" spans="1:8" x14ac:dyDescent="0.25">
      <c r="A435" s="54" t="e">
        <f t="shared" si="36"/>
        <v>#VALUE!</v>
      </c>
      <c r="B435" s="54" t="e">
        <f>IF(A435&gt;$A$4*12,"",VLOOKUP(A435,Lists!$L$5:$N$605,2,FALSE))</f>
        <v>#VALUE!</v>
      </c>
      <c r="C435" s="53" t="e">
        <f t="shared" si="37"/>
        <v>#VALUE!</v>
      </c>
      <c r="D435" s="39" t="e">
        <f t="shared" si="38"/>
        <v>#VALUE!</v>
      </c>
      <c r="E435" s="39" t="e">
        <f>IF(A435&gt;$A$4*12,"",ROUND(+'Local Minister Worksheet'!$E$20/12,0))</f>
        <v>#VALUE!</v>
      </c>
      <c r="F435" s="39" t="e">
        <f t="shared" si="39"/>
        <v>#VALUE!</v>
      </c>
      <c r="G435" s="39" t="e">
        <f t="shared" si="40"/>
        <v>#VALUE!</v>
      </c>
      <c r="H435" s="39" t="e">
        <f t="shared" si="41"/>
        <v>#VALUE!</v>
      </c>
    </row>
    <row r="436" spans="1:8" x14ac:dyDescent="0.25">
      <c r="A436" s="54" t="e">
        <f t="shared" si="36"/>
        <v>#VALUE!</v>
      </c>
      <c r="B436" s="54" t="e">
        <f>IF(A436&gt;$A$4*12,"",VLOOKUP(A436,Lists!$L$5:$N$605,2,FALSE))</f>
        <v>#VALUE!</v>
      </c>
      <c r="C436" s="53" t="e">
        <f t="shared" si="37"/>
        <v>#VALUE!</v>
      </c>
      <c r="D436" s="39" t="e">
        <f t="shared" si="38"/>
        <v>#VALUE!</v>
      </c>
      <c r="E436" s="39" t="e">
        <f>IF(A436&gt;$A$4*12,"",ROUND(+'Local Minister Worksheet'!$E$20/12,0))</f>
        <v>#VALUE!</v>
      </c>
      <c r="F436" s="39" t="e">
        <f t="shared" si="39"/>
        <v>#VALUE!</v>
      </c>
      <c r="G436" s="39" t="e">
        <f t="shared" si="40"/>
        <v>#VALUE!</v>
      </c>
      <c r="H436" s="39" t="e">
        <f t="shared" si="41"/>
        <v>#VALUE!</v>
      </c>
    </row>
    <row r="437" spans="1:8" x14ac:dyDescent="0.25">
      <c r="A437" s="54" t="e">
        <f t="shared" si="36"/>
        <v>#VALUE!</v>
      </c>
      <c r="B437" s="54" t="e">
        <f>IF(A437&gt;$A$4*12,"",VLOOKUP(A437,Lists!$L$5:$N$605,2,FALSE))</f>
        <v>#VALUE!</v>
      </c>
      <c r="C437" s="53" t="e">
        <f t="shared" si="37"/>
        <v>#VALUE!</v>
      </c>
      <c r="D437" s="39" t="e">
        <f t="shared" si="38"/>
        <v>#VALUE!</v>
      </c>
      <c r="E437" s="39" t="e">
        <f>IF(A437&gt;$A$4*12,"",ROUND(+'Local Minister Worksheet'!$E$20/12,0))</f>
        <v>#VALUE!</v>
      </c>
      <c r="F437" s="39" t="e">
        <f t="shared" si="39"/>
        <v>#VALUE!</v>
      </c>
      <c r="G437" s="39" t="e">
        <f t="shared" si="40"/>
        <v>#VALUE!</v>
      </c>
      <c r="H437" s="39" t="e">
        <f t="shared" si="41"/>
        <v>#VALUE!</v>
      </c>
    </row>
    <row r="438" spans="1:8" x14ac:dyDescent="0.25">
      <c r="A438" s="54" t="e">
        <f t="shared" si="36"/>
        <v>#VALUE!</v>
      </c>
      <c r="B438" s="54" t="e">
        <f>IF(A438&gt;$A$4*12,"",VLOOKUP(A438,Lists!$L$5:$N$605,2,FALSE))</f>
        <v>#VALUE!</v>
      </c>
      <c r="C438" s="53" t="e">
        <f t="shared" si="37"/>
        <v>#VALUE!</v>
      </c>
      <c r="D438" s="39" t="e">
        <f t="shared" si="38"/>
        <v>#VALUE!</v>
      </c>
      <c r="E438" s="39" t="e">
        <f>IF(A438&gt;$A$4*12,"",ROUND(+'Local Minister Worksheet'!$E$20/12,0))</f>
        <v>#VALUE!</v>
      </c>
      <c r="F438" s="39" t="e">
        <f t="shared" si="39"/>
        <v>#VALUE!</v>
      </c>
      <c r="G438" s="39" t="e">
        <f t="shared" si="40"/>
        <v>#VALUE!</v>
      </c>
      <c r="H438" s="39" t="e">
        <f t="shared" si="41"/>
        <v>#VALUE!</v>
      </c>
    </row>
    <row r="439" spans="1:8" x14ac:dyDescent="0.25">
      <c r="A439" s="54" t="e">
        <f t="shared" si="36"/>
        <v>#VALUE!</v>
      </c>
      <c r="B439" s="54" t="e">
        <f>IF(A439&gt;$A$4*12,"",VLOOKUP(A439,Lists!$L$5:$N$605,2,FALSE))</f>
        <v>#VALUE!</v>
      </c>
      <c r="C439" s="53" t="e">
        <f t="shared" si="37"/>
        <v>#VALUE!</v>
      </c>
      <c r="D439" s="39" t="e">
        <f t="shared" si="38"/>
        <v>#VALUE!</v>
      </c>
      <c r="E439" s="39" t="e">
        <f>IF(A439&gt;$A$4*12,"",ROUND(+'Local Minister Worksheet'!$E$20/12,0))</f>
        <v>#VALUE!</v>
      </c>
      <c r="F439" s="39" t="e">
        <f t="shared" si="39"/>
        <v>#VALUE!</v>
      </c>
      <c r="G439" s="39" t="e">
        <f t="shared" si="40"/>
        <v>#VALUE!</v>
      </c>
      <c r="H439" s="39" t="e">
        <f t="shared" si="41"/>
        <v>#VALUE!</v>
      </c>
    </row>
    <row r="440" spans="1:8" x14ac:dyDescent="0.25">
      <c r="A440" s="54" t="e">
        <f t="shared" si="36"/>
        <v>#VALUE!</v>
      </c>
      <c r="B440" s="54" t="e">
        <f>IF(A440&gt;$A$4*12,"",VLOOKUP(A440,Lists!$L$5:$N$605,2,FALSE))</f>
        <v>#VALUE!</v>
      </c>
      <c r="C440" s="53" t="e">
        <f t="shared" si="37"/>
        <v>#VALUE!</v>
      </c>
      <c r="D440" s="39" t="e">
        <f t="shared" si="38"/>
        <v>#VALUE!</v>
      </c>
      <c r="E440" s="39" t="e">
        <f>IF(A440&gt;$A$4*12,"",ROUND(+'Local Minister Worksheet'!$E$20/12,0))</f>
        <v>#VALUE!</v>
      </c>
      <c r="F440" s="39" t="e">
        <f t="shared" si="39"/>
        <v>#VALUE!</v>
      </c>
      <c r="G440" s="39" t="e">
        <f t="shared" si="40"/>
        <v>#VALUE!</v>
      </c>
      <c r="H440" s="39" t="e">
        <f t="shared" si="41"/>
        <v>#VALUE!</v>
      </c>
    </row>
    <row r="441" spans="1:8" x14ac:dyDescent="0.25">
      <c r="A441" s="54" t="e">
        <f t="shared" si="36"/>
        <v>#VALUE!</v>
      </c>
      <c r="B441" s="54" t="e">
        <f>IF(A441&gt;$A$4*12,"",VLOOKUP(A441,Lists!$L$5:$N$605,2,FALSE))</f>
        <v>#VALUE!</v>
      </c>
      <c r="C441" s="53" t="e">
        <f t="shared" si="37"/>
        <v>#VALUE!</v>
      </c>
      <c r="D441" s="39" t="e">
        <f t="shared" si="38"/>
        <v>#VALUE!</v>
      </c>
      <c r="E441" s="39" t="e">
        <f>IF(A441&gt;$A$4*12,"",ROUND(+'Local Minister Worksheet'!$E$20/12,0))</f>
        <v>#VALUE!</v>
      </c>
      <c r="F441" s="39" t="e">
        <f t="shared" si="39"/>
        <v>#VALUE!</v>
      </c>
      <c r="G441" s="39" t="e">
        <f t="shared" si="40"/>
        <v>#VALUE!</v>
      </c>
      <c r="H441" s="39" t="e">
        <f t="shared" si="41"/>
        <v>#VALUE!</v>
      </c>
    </row>
    <row r="442" spans="1:8" x14ac:dyDescent="0.25">
      <c r="A442" s="54" t="e">
        <f t="shared" si="36"/>
        <v>#VALUE!</v>
      </c>
      <c r="B442" s="54" t="e">
        <f>IF(A442&gt;$A$4*12,"",VLOOKUP(A442,Lists!$L$5:$N$605,2,FALSE))</f>
        <v>#VALUE!</v>
      </c>
      <c r="C442" s="53" t="e">
        <f t="shared" si="37"/>
        <v>#VALUE!</v>
      </c>
      <c r="D442" s="39" t="e">
        <f t="shared" si="38"/>
        <v>#VALUE!</v>
      </c>
      <c r="E442" s="39" t="e">
        <f>IF(A442&gt;$A$4*12,"",ROUND(+'Local Minister Worksheet'!$E$20/12,0))</f>
        <v>#VALUE!</v>
      </c>
      <c r="F442" s="39" t="e">
        <f t="shared" si="39"/>
        <v>#VALUE!</v>
      </c>
      <c r="G442" s="39" t="e">
        <f t="shared" si="40"/>
        <v>#VALUE!</v>
      </c>
      <c r="H442" s="39" t="e">
        <f t="shared" si="41"/>
        <v>#VALUE!</v>
      </c>
    </row>
    <row r="443" spans="1:8" x14ac:dyDescent="0.25">
      <c r="A443" s="54" t="e">
        <f t="shared" si="36"/>
        <v>#VALUE!</v>
      </c>
      <c r="B443" s="54" t="e">
        <f>IF(A443&gt;$A$4*12,"",VLOOKUP(A443,Lists!$L$5:$N$605,2,FALSE))</f>
        <v>#VALUE!</v>
      </c>
      <c r="C443" s="53" t="e">
        <f t="shared" si="37"/>
        <v>#VALUE!</v>
      </c>
      <c r="D443" s="39" t="e">
        <f t="shared" si="38"/>
        <v>#VALUE!</v>
      </c>
      <c r="E443" s="39" t="e">
        <f>IF(A443&gt;$A$4*12,"",ROUND(+'Local Minister Worksheet'!$E$20/12,0))</f>
        <v>#VALUE!</v>
      </c>
      <c r="F443" s="39" t="e">
        <f t="shared" si="39"/>
        <v>#VALUE!</v>
      </c>
      <c r="G443" s="39" t="e">
        <f t="shared" si="40"/>
        <v>#VALUE!</v>
      </c>
      <c r="H443" s="39" t="e">
        <f t="shared" si="41"/>
        <v>#VALUE!</v>
      </c>
    </row>
    <row r="444" spans="1:8" x14ac:dyDescent="0.25">
      <c r="A444" s="54" t="e">
        <f t="shared" si="36"/>
        <v>#VALUE!</v>
      </c>
      <c r="B444" s="54" t="e">
        <f>IF(A444&gt;$A$4*12,"",VLOOKUP(A444,Lists!$L$5:$N$605,2,FALSE))</f>
        <v>#VALUE!</v>
      </c>
      <c r="C444" s="53" t="e">
        <f t="shared" si="37"/>
        <v>#VALUE!</v>
      </c>
      <c r="D444" s="39" t="e">
        <f t="shared" si="38"/>
        <v>#VALUE!</v>
      </c>
      <c r="E444" s="39" t="e">
        <f>IF(A444&gt;$A$4*12,"",ROUND(+'Local Minister Worksheet'!$E$20/12,0))</f>
        <v>#VALUE!</v>
      </c>
      <c r="F444" s="39" t="e">
        <f t="shared" si="39"/>
        <v>#VALUE!</v>
      </c>
      <c r="G444" s="39" t="e">
        <f t="shared" si="40"/>
        <v>#VALUE!</v>
      </c>
      <c r="H444" s="39" t="e">
        <f t="shared" si="41"/>
        <v>#VALUE!</v>
      </c>
    </row>
    <row r="445" spans="1:8" x14ac:dyDescent="0.25">
      <c r="A445" s="54" t="e">
        <f t="shared" si="36"/>
        <v>#VALUE!</v>
      </c>
      <c r="B445" s="54" t="e">
        <f>IF(A445&gt;$A$4*12,"",VLOOKUP(A445,Lists!$L$5:$N$605,2,FALSE))</f>
        <v>#VALUE!</v>
      </c>
      <c r="C445" s="53" t="e">
        <f t="shared" si="37"/>
        <v>#VALUE!</v>
      </c>
      <c r="D445" s="39" t="e">
        <f t="shared" si="38"/>
        <v>#VALUE!</v>
      </c>
      <c r="E445" s="39" t="e">
        <f>IF(A445&gt;$A$4*12,"",ROUND(+'Local Minister Worksheet'!$E$20/12,0))</f>
        <v>#VALUE!</v>
      </c>
      <c r="F445" s="39" t="e">
        <f t="shared" si="39"/>
        <v>#VALUE!</v>
      </c>
      <c r="G445" s="39" t="e">
        <f t="shared" si="40"/>
        <v>#VALUE!</v>
      </c>
      <c r="H445" s="39" t="e">
        <f t="shared" si="41"/>
        <v>#VALUE!</v>
      </c>
    </row>
    <row r="446" spans="1:8" x14ac:dyDescent="0.25">
      <c r="A446" s="54" t="e">
        <f t="shared" si="36"/>
        <v>#VALUE!</v>
      </c>
      <c r="B446" s="54" t="e">
        <f>IF(A446&gt;$A$4*12,"",VLOOKUP(A446,Lists!$L$5:$N$605,2,FALSE))</f>
        <v>#VALUE!</v>
      </c>
      <c r="C446" s="53" t="e">
        <f t="shared" si="37"/>
        <v>#VALUE!</v>
      </c>
      <c r="D446" s="39" t="e">
        <f t="shared" si="38"/>
        <v>#VALUE!</v>
      </c>
      <c r="E446" s="39" t="e">
        <f>IF(A446&gt;$A$4*12,"",ROUND(+'Local Minister Worksheet'!$E$20/12,0))</f>
        <v>#VALUE!</v>
      </c>
      <c r="F446" s="39" t="e">
        <f t="shared" si="39"/>
        <v>#VALUE!</v>
      </c>
      <c r="G446" s="39" t="e">
        <f t="shared" si="40"/>
        <v>#VALUE!</v>
      </c>
      <c r="H446" s="39" t="e">
        <f t="shared" si="41"/>
        <v>#VALUE!</v>
      </c>
    </row>
    <row r="447" spans="1:8" x14ac:dyDescent="0.25">
      <c r="A447" s="54" t="e">
        <f t="shared" si="36"/>
        <v>#VALUE!</v>
      </c>
      <c r="B447" s="54" t="e">
        <f>IF(A447&gt;$A$4*12,"",VLOOKUP(A447,Lists!$L$5:$N$605,2,FALSE))</f>
        <v>#VALUE!</v>
      </c>
      <c r="C447" s="53" t="e">
        <f t="shared" si="37"/>
        <v>#VALUE!</v>
      </c>
      <c r="D447" s="39" t="e">
        <f t="shared" si="38"/>
        <v>#VALUE!</v>
      </c>
      <c r="E447" s="39" t="e">
        <f>IF(A447&gt;$A$4*12,"",ROUND(+'Local Minister Worksheet'!$E$20/12,0))</f>
        <v>#VALUE!</v>
      </c>
      <c r="F447" s="39" t="e">
        <f t="shared" si="39"/>
        <v>#VALUE!</v>
      </c>
      <c r="G447" s="39" t="e">
        <f t="shared" si="40"/>
        <v>#VALUE!</v>
      </c>
      <c r="H447" s="39" t="e">
        <f t="shared" si="41"/>
        <v>#VALUE!</v>
      </c>
    </row>
    <row r="448" spans="1:8" x14ac:dyDescent="0.25">
      <c r="A448" s="54" t="e">
        <f t="shared" si="36"/>
        <v>#VALUE!</v>
      </c>
      <c r="B448" s="54" t="e">
        <f>IF(A448&gt;$A$4*12,"",VLOOKUP(A448,Lists!$L$5:$N$605,2,FALSE))</f>
        <v>#VALUE!</v>
      </c>
      <c r="C448" s="53" t="e">
        <f t="shared" si="37"/>
        <v>#VALUE!</v>
      </c>
      <c r="D448" s="39" t="e">
        <f t="shared" si="38"/>
        <v>#VALUE!</v>
      </c>
      <c r="E448" s="39" t="e">
        <f>IF(A448&gt;$A$4*12,"",ROUND(+'Local Minister Worksheet'!$E$20/12,0))</f>
        <v>#VALUE!</v>
      </c>
      <c r="F448" s="39" t="e">
        <f t="shared" si="39"/>
        <v>#VALUE!</v>
      </c>
      <c r="G448" s="39" t="e">
        <f t="shared" si="40"/>
        <v>#VALUE!</v>
      </c>
      <c r="H448" s="39" t="e">
        <f t="shared" si="41"/>
        <v>#VALUE!</v>
      </c>
    </row>
    <row r="449" spans="1:8" x14ac:dyDescent="0.25">
      <c r="A449" s="54" t="e">
        <f t="shared" si="36"/>
        <v>#VALUE!</v>
      </c>
      <c r="B449" s="54" t="e">
        <f>IF(A449&gt;$A$4*12,"",VLOOKUP(A449,Lists!$L$5:$N$605,2,FALSE))</f>
        <v>#VALUE!</v>
      </c>
      <c r="C449" s="53" t="e">
        <f t="shared" si="37"/>
        <v>#VALUE!</v>
      </c>
      <c r="D449" s="39" t="e">
        <f t="shared" si="38"/>
        <v>#VALUE!</v>
      </c>
      <c r="E449" s="39" t="e">
        <f>IF(A449&gt;$A$4*12,"",ROUND(+'Local Minister Worksheet'!$E$20/12,0))</f>
        <v>#VALUE!</v>
      </c>
      <c r="F449" s="39" t="e">
        <f t="shared" si="39"/>
        <v>#VALUE!</v>
      </c>
      <c r="G449" s="39" t="e">
        <f t="shared" si="40"/>
        <v>#VALUE!</v>
      </c>
      <c r="H449" s="39" t="e">
        <f t="shared" si="41"/>
        <v>#VALUE!</v>
      </c>
    </row>
    <row r="450" spans="1:8" x14ac:dyDescent="0.25">
      <c r="A450" s="54" t="e">
        <f t="shared" si="36"/>
        <v>#VALUE!</v>
      </c>
      <c r="B450" s="54" t="e">
        <f>IF(A450&gt;$A$4*12,"",VLOOKUP(A450,Lists!$L$5:$N$605,2,FALSE))</f>
        <v>#VALUE!</v>
      </c>
      <c r="C450" s="53" t="e">
        <f t="shared" si="37"/>
        <v>#VALUE!</v>
      </c>
      <c r="D450" s="39" t="e">
        <f t="shared" si="38"/>
        <v>#VALUE!</v>
      </c>
      <c r="E450" s="39" t="e">
        <f>IF(A450&gt;$A$4*12,"",ROUND(+'Local Minister Worksheet'!$E$20/12,0))</f>
        <v>#VALUE!</v>
      </c>
      <c r="F450" s="39" t="e">
        <f t="shared" si="39"/>
        <v>#VALUE!</v>
      </c>
      <c r="G450" s="39" t="e">
        <f t="shared" si="40"/>
        <v>#VALUE!</v>
      </c>
      <c r="H450" s="39" t="e">
        <f t="shared" si="41"/>
        <v>#VALUE!</v>
      </c>
    </row>
    <row r="451" spans="1:8" x14ac:dyDescent="0.25">
      <c r="A451" s="54" t="e">
        <f t="shared" si="36"/>
        <v>#VALUE!</v>
      </c>
      <c r="B451" s="54" t="e">
        <f>IF(A451&gt;$A$4*12,"",VLOOKUP(A451,Lists!$L$5:$N$605,2,FALSE))</f>
        <v>#VALUE!</v>
      </c>
      <c r="C451" s="53" t="e">
        <f t="shared" si="37"/>
        <v>#VALUE!</v>
      </c>
      <c r="D451" s="39" t="e">
        <f t="shared" si="38"/>
        <v>#VALUE!</v>
      </c>
      <c r="E451" s="39" t="e">
        <f>IF(A451&gt;$A$4*12,"",ROUND(+'Local Minister Worksheet'!$E$20/12,0))</f>
        <v>#VALUE!</v>
      </c>
      <c r="F451" s="39" t="e">
        <f t="shared" si="39"/>
        <v>#VALUE!</v>
      </c>
      <c r="G451" s="39" t="e">
        <f t="shared" si="40"/>
        <v>#VALUE!</v>
      </c>
      <c r="H451" s="39" t="e">
        <f t="shared" si="41"/>
        <v>#VALUE!</v>
      </c>
    </row>
    <row r="452" spans="1:8" x14ac:dyDescent="0.25">
      <c r="A452" s="54" t="e">
        <f t="shared" si="36"/>
        <v>#VALUE!</v>
      </c>
      <c r="B452" s="54" t="e">
        <f>IF(A452&gt;$A$4*12,"",VLOOKUP(A452,Lists!$L$5:$N$605,2,FALSE))</f>
        <v>#VALUE!</v>
      </c>
      <c r="C452" s="53" t="e">
        <f t="shared" si="37"/>
        <v>#VALUE!</v>
      </c>
      <c r="D452" s="39" t="e">
        <f t="shared" si="38"/>
        <v>#VALUE!</v>
      </c>
      <c r="E452" s="39" t="e">
        <f>IF(A452&gt;$A$4*12,"",ROUND(+'Local Minister Worksheet'!$E$20/12,0))</f>
        <v>#VALUE!</v>
      </c>
      <c r="F452" s="39" t="e">
        <f t="shared" si="39"/>
        <v>#VALUE!</v>
      </c>
      <c r="G452" s="39" t="e">
        <f t="shared" si="40"/>
        <v>#VALUE!</v>
      </c>
      <c r="H452" s="39" t="e">
        <f t="shared" si="41"/>
        <v>#VALUE!</v>
      </c>
    </row>
    <row r="453" spans="1:8" x14ac:dyDescent="0.25">
      <c r="A453" s="54" t="e">
        <f t="shared" si="36"/>
        <v>#VALUE!</v>
      </c>
      <c r="B453" s="54" t="e">
        <f>IF(A453&gt;$A$4*12,"",VLOOKUP(A453,Lists!$L$5:$N$605,2,FALSE))</f>
        <v>#VALUE!</v>
      </c>
      <c r="C453" s="53" t="e">
        <f t="shared" si="37"/>
        <v>#VALUE!</v>
      </c>
      <c r="D453" s="39" t="e">
        <f t="shared" si="38"/>
        <v>#VALUE!</v>
      </c>
      <c r="E453" s="39" t="e">
        <f>IF(A453&gt;$A$4*12,"",ROUND(+'Local Minister Worksheet'!$E$20/12,0))</f>
        <v>#VALUE!</v>
      </c>
      <c r="F453" s="39" t="e">
        <f t="shared" si="39"/>
        <v>#VALUE!</v>
      </c>
      <c r="G453" s="39" t="e">
        <f t="shared" si="40"/>
        <v>#VALUE!</v>
      </c>
      <c r="H453" s="39" t="e">
        <f t="shared" si="41"/>
        <v>#VALUE!</v>
      </c>
    </row>
    <row r="454" spans="1:8" x14ac:dyDescent="0.25">
      <c r="A454" s="54" t="e">
        <f t="shared" si="36"/>
        <v>#VALUE!</v>
      </c>
      <c r="B454" s="54" t="e">
        <f>IF(A454&gt;$A$4*12,"",VLOOKUP(A454,Lists!$L$5:$N$605,2,FALSE))</f>
        <v>#VALUE!</v>
      </c>
      <c r="C454" s="53" t="e">
        <f t="shared" si="37"/>
        <v>#VALUE!</v>
      </c>
      <c r="D454" s="39" t="e">
        <f t="shared" si="38"/>
        <v>#VALUE!</v>
      </c>
      <c r="E454" s="39" t="e">
        <f>IF(A454&gt;$A$4*12,"",ROUND(+'Local Minister Worksheet'!$E$20/12,0))</f>
        <v>#VALUE!</v>
      </c>
      <c r="F454" s="39" t="e">
        <f t="shared" si="39"/>
        <v>#VALUE!</v>
      </c>
      <c r="G454" s="39" t="e">
        <f t="shared" si="40"/>
        <v>#VALUE!</v>
      </c>
      <c r="H454" s="39" t="e">
        <f t="shared" si="41"/>
        <v>#VALUE!</v>
      </c>
    </row>
    <row r="455" spans="1:8" x14ac:dyDescent="0.25">
      <c r="A455" s="54" t="e">
        <f t="shared" si="36"/>
        <v>#VALUE!</v>
      </c>
      <c r="B455" s="54" t="e">
        <f>IF(A455&gt;$A$4*12,"",VLOOKUP(A455,Lists!$L$5:$N$605,2,FALSE))</f>
        <v>#VALUE!</v>
      </c>
      <c r="C455" s="53" t="e">
        <f t="shared" si="37"/>
        <v>#VALUE!</v>
      </c>
      <c r="D455" s="39" t="e">
        <f t="shared" si="38"/>
        <v>#VALUE!</v>
      </c>
      <c r="E455" s="39" t="e">
        <f>IF(A455&gt;$A$4*12,"",ROUND(+'Local Minister Worksheet'!$E$20/12,0))</f>
        <v>#VALUE!</v>
      </c>
      <c r="F455" s="39" t="e">
        <f t="shared" si="39"/>
        <v>#VALUE!</v>
      </c>
      <c r="G455" s="39" t="e">
        <f t="shared" si="40"/>
        <v>#VALUE!</v>
      </c>
      <c r="H455" s="39" t="e">
        <f t="shared" si="41"/>
        <v>#VALUE!</v>
      </c>
    </row>
    <row r="456" spans="1:8" x14ac:dyDescent="0.25">
      <c r="A456" s="54" t="e">
        <f t="shared" ref="A456:A519" si="42">IF(A455&lt;($A$4*12),A455+1,"")</f>
        <v>#VALUE!</v>
      </c>
      <c r="B456" s="54" t="e">
        <f>IF(A456&gt;$A$4*12,"",VLOOKUP(A456,Lists!$L$5:$N$605,2,FALSE))</f>
        <v>#VALUE!</v>
      </c>
      <c r="C456" s="53" t="e">
        <f t="shared" ref="C456:C519" si="43">IF(A456&gt;$A$4*12,"",C455)</f>
        <v>#VALUE!</v>
      </c>
      <c r="D456" s="39" t="e">
        <f t="shared" ref="D456:D519" si="44">IF(A456&gt;$A$4*12,"",+H455)</f>
        <v>#VALUE!</v>
      </c>
      <c r="E456" s="39" t="e">
        <f>IF(A456&gt;$A$4*12,"",ROUND(+'Local Minister Worksheet'!$E$20/12,0))</f>
        <v>#VALUE!</v>
      </c>
      <c r="F456" s="39" t="e">
        <f t="shared" ref="F456:F519" si="45">IF(A456&gt;$A$4*12,"",ROUND((+D456+E456)*C456/12,0))</f>
        <v>#VALUE!</v>
      </c>
      <c r="G456" s="39" t="e">
        <f t="shared" ref="G456:G519" si="46">IF(A456&gt;$A$4*12,"",G455)</f>
        <v>#VALUE!</v>
      </c>
      <c r="H456" s="39" t="e">
        <f t="shared" ref="H456:H519" si="47">IF(A456&gt;$A$4*12,"",+D456+E456+F456-G456)</f>
        <v>#VALUE!</v>
      </c>
    </row>
    <row r="457" spans="1:8" x14ac:dyDescent="0.25">
      <c r="A457" s="54" t="e">
        <f t="shared" si="42"/>
        <v>#VALUE!</v>
      </c>
      <c r="B457" s="54" t="e">
        <f>IF(A457&gt;$A$4*12,"",VLOOKUP(A457,Lists!$L$5:$N$605,2,FALSE))</f>
        <v>#VALUE!</v>
      </c>
      <c r="C457" s="53" t="e">
        <f t="shared" si="43"/>
        <v>#VALUE!</v>
      </c>
      <c r="D457" s="39" t="e">
        <f t="shared" si="44"/>
        <v>#VALUE!</v>
      </c>
      <c r="E457" s="39" t="e">
        <f>IF(A457&gt;$A$4*12,"",ROUND(+'Local Minister Worksheet'!$E$20/12,0))</f>
        <v>#VALUE!</v>
      </c>
      <c r="F457" s="39" t="e">
        <f t="shared" si="45"/>
        <v>#VALUE!</v>
      </c>
      <c r="G457" s="39" t="e">
        <f t="shared" si="46"/>
        <v>#VALUE!</v>
      </c>
      <c r="H457" s="39" t="e">
        <f t="shared" si="47"/>
        <v>#VALUE!</v>
      </c>
    </row>
    <row r="458" spans="1:8" x14ac:dyDescent="0.25">
      <c r="A458" s="54" t="e">
        <f t="shared" si="42"/>
        <v>#VALUE!</v>
      </c>
      <c r="B458" s="54" t="e">
        <f>IF(A458&gt;$A$4*12,"",VLOOKUP(A458,Lists!$L$5:$N$605,2,FALSE))</f>
        <v>#VALUE!</v>
      </c>
      <c r="C458" s="53" t="e">
        <f t="shared" si="43"/>
        <v>#VALUE!</v>
      </c>
      <c r="D458" s="39" t="e">
        <f t="shared" si="44"/>
        <v>#VALUE!</v>
      </c>
      <c r="E458" s="39" t="e">
        <f>IF(A458&gt;$A$4*12,"",ROUND(+'Local Minister Worksheet'!$E$20/12,0))</f>
        <v>#VALUE!</v>
      </c>
      <c r="F458" s="39" t="e">
        <f t="shared" si="45"/>
        <v>#VALUE!</v>
      </c>
      <c r="G458" s="39" t="e">
        <f t="shared" si="46"/>
        <v>#VALUE!</v>
      </c>
      <c r="H458" s="39" t="e">
        <f t="shared" si="47"/>
        <v>#VALUE!</v>
      </c>
    </row>
    <row r="459" spans="1:8" x14ac:dyDescent="0.25">
      <c r="A459" s="54" t="e">
        <f t="shared" si="42"/>
        <v>#VALUE!</v>
      </c>
      <c r="B459" s="54" t="e">
        <f>IF(A459&gt;$A$4*12,"",VLOOKUP(A459,Lists!$L$5:$N$605,2,FALSE))</f>
        <v>#VALUE!</v>
      </c>
      <c r="C459" s="53" t="e">
        <f t="shared" si="43"/>
        <v>#VALUE!</v>
      </c>
      <c r="D459" s="39" t="e">
        <f t="shared" si="44"/>
        <v>#VALUE!</v>
      </c>
      <c r="E459" s="39" t="e">
        <f>IF(A459&gt;$A$4*12,"",ROUND(+'Local Minister Worksheet'!$E$20/12,0))</f>
        <v>#VALUE!</v>
      </c>
      <c r="F459" s="39" t="e">
        <f t="shared" si="45"/>
        <v>#VALUE!</v>
      </c>
      <c r="G459" s="39" t="e">
        <f t="shared" si="46"/>
        <v>#VALUE!</v>
      </c>
      <c r="H459" s="39" t="e">
        <f t="shared" si="47"/>
        <v>#VALUE!</v>
      </c>
    </row>
    <row r="460" spans="1:8" x14ac:dyDescent="0.25">
      <c r="A460" s="54" t="e">
        <f t="shared" si="42"/>
        <v>#VALUE!</v>
      </c>
      <c r="B460" s="54" t="e">
        <f>IF(A460&gt;$A$4*12,"",VLOOKUP(A460,Lists!$L$5:$N$605,2,FALSE))</f>
        <v>#VALUE!</v>
      </c>
      <c r="C460" s="53" t="e">
        <f t="shared" si="43"/>
        <v>#VALUE!</v>
      </c>
      <c r="D460" s="39" t="e">
        <f t="shared" si="44"/>
        <v>#VALUE!</v>
      </c>
      <c r="E460" s="39" t="e">
        <f>IF(A460&gt;$A$4*12,"",ROUND(+'Local Minister Worksheet'!$E$20/12,0))</f>
        <v>#VALUE!</v>
      </c>
      <c r="F460" s="39" t="e">
        <f t="shared" si="45"/>
        <v>#VALUE!</v>
      </c>
      <c r="G460" s="39" t="e">
        <f t="shared" si="46"/>
        <v>#VALUE!</v>
      </c>
      <c r="H460" s="39" t="e">
        <f t="shared" si="47"/>
        <v>#VALUE!</v>
      </c>
    </row>
    <row r="461" spans="1:8" x14ac:dyDescent="0.25">
      <c r="A461" s="54" t="e">
        <f t="shared" si="42"/>
        <v>#VALUE!</v>
      </c>
      <c r="B461" s="54" t="e">
        <f>IF(A461&gt;$A$4*12,"",VLOOKUP(A461,Lists!$L$5:$N$605,2,FALSE))</f>
        <v>#VALUE!</v>
      </c>
      <c r="C461" s="53" t="e">
        <f t="shared" si="43"/>
        <v>#VALUE!</v>
      </c>
      <c r="D461" s="39" t="e">
        <f t="shared" si="44"/>
        <v>#VALUE!</v>
      </c>
      <c r="E461" s="39" t="e">
        <f>IF(A461&gt;$A$4*12,"",ROUND(+'Local Minister Worksheet'!$E$20/12,0))</f>
        <v>#VALUE!</v>
      </c>
      <c r="F461" s="39" t="e">
        <f t="shared" si="45"/>
        <v>#VALUE!</v>
      </c>
      <c r="G461" s="39" t="e">
        <f t="shared" si="46"/>
        <v>#VALUE!</v>
      </c>
      <c r="H461" s="39" t="e">
        <f t="shared" si="47"/>
        <v>#VALUE!</v>
      </c>
    </row>
    <row r="462" spans="1:8" x14ac:dyDescent="0.25">
      <c r="A462" s="54" t="e">
        <f t="shared" si="42"/>
        <v>#VALUE!</v>
      </c>
      <c r="B462" s="54" t="e">
        <f>IF(A462&gt;$A$4*12,"",VLOOKUP(A462,Lists!$L$5:$N$605,2,FALSE))</f>
        <v>#VALUE!</v>
      </c>
      <c r="C462" s="53" t="e">
        <f t="shared" si="43"/>
        <v>#VALUE!</v>
      </c>
      <c r="D462" s="39" t="e">
        <f t="shared" si="44"/>
        <v>#VALUE!</v>
      </c>
      <c r="E462" s="39" t="e">
        <f>IF(A462&gt;$A$4*12,"",ROUND(+'Local Minister Worksheet'!$E$20/12,0))</f>
        <v>#VALUE!</v>
      </c>
      <c r="F462" s="39" t="e">
        <f t="shared" si="45"/>
        <v>#VALUE!</v>
      </c>
      <c r="G462" s="39" t="e">
        <f t="shared" si="46"/>
        <v>#VALUE!</v>
      </c>
      <c r="H462" s="39" t="e">
        <f t="shared" si="47"/>
        <v>#VALUE!</v>
      </c>
    </row>
    <row r="463" spans="1:8" x14ac:dyDescent="0.25">
      <c r="A463" s="54" t="e">
        <f t="shared" si="42"/>
        <v>#VALUE!</v>
      </c>
      <c r="B463" s="54" t="e">
        <f>IF(A463&gt;$A$4*12,"",VLOOKUP(A463,Lists!$L$5:$N$605,2,FALSE))</f>
        <v>#VALUE!</v>
      </c>
      <c r="C463" s="53" t="e">
        <f t="shared" si="43"/>
        <v>#VALUE!</v>
      </c>
      <c r="D463" s="39" t="e">
        <f t="shared" si="44"/>
        <v>#VALUE!</v>
      </c>
      <c r="E463" s="39" t="e">
        <f>IF(A463&gt;$A$4*12,"",ROUND(+'Local Minister Worksheet'!$E$20/12,0))</f>
        <v>#VALUE!</v>
      </c>
      <c r="F463" s="39" t="e">
        <f t="shared" si="45"/>
        <v>#VALUE!</v>
      </c>
      <c r="G463" s="39" t="e">
        <f t="shared" si="46"/>
        <v>#VALUE!</v>
      </c>
      <c r="H463" s="39" t="e">
        <f t="shared" si="47"/>
        <v>#VALUE!</v>
      </c>
    </row>
    <row r="464" spans="1:8" x14ac:dyDescent="0.25">
      <c r="A464" s="54" t="e">
        <f t="shared" si="42"/>
        <v>#VALUE!</v>
      </c>
      <c r="B464" s="54" t="e">
        <f>IF(A464&gt;$A$4*12,"",VLOOKUP(A464,Lists!$L$5:$N$605,2,FALSE))</f>
        <v>#VALUE!</v>
      </c>
      <c r="C464" s="53" t="e">
        <f t="shared" si="43"/>
        <v>#VALUE!</v>
      </c>
      <c r="D464" s="39" t="e">
        <f t="shared" si="44"/>
        <v>#VALUE!</v>
      </c>
      <c r="E464" s="39" t="e">
        <f>IF(A464&gt;$A$4*12,"",ROUND(+'Local Minister Worksheet'!$E$20/12,0))</f>
        <v>#VALUE!</v>
      </c>
      <c r="F464" s="39" t="e">
        <f t="shared" si="45"/>
        <v>#VALUE!</v>
      </c>
      <c r="G464" s="39" t="e">
        <f t="shared" si="46"/>
        <v>#VALUE!</v>
      </c>
      <c r="H464" s="39" t="e">
        <f t="shared" si="47"/>
        <v>#VALUE!</v>
      </c>
    </row>
    <row r="465" spans="1:8" x14ac:dyDescent="0.25">
      <c r="A465" s="54" t="e">
        <f t="shared" si="42"/>
        <v>#VALUE!</v>
      </c>
      <c r="B465" s="54" t="e">
        <f>IF(A465&gt;$A$4*12,"",VLOOKUP(A465,Lists!$L$5:$N$605,2,FALSE))</f>
        <v>#VALUE!</v>
      </c>
      <c r="C465" s="53" t="e">
        <f t="shared" si="43"/>
        <v>#VALUE!</v>
      </c>
      <c r="D465" s="39" t="e">
        <f t="shared" si="44"/>
        <v>#VALUE!</v>
      </c>
      <c r="E465" s="39" t="e">
        <f>IF(A465&gt;$A$4*12,"",ROUND(+'Local Minister Worksheet'!$E$20/12,0))</f>
        <v>#VALUE!</v>
      </c>
      <c r="F465" s="39" t="e">
        <f t="shared" si="45"/>
        <v>#VALUE!</v>
      </c>
      <c r="G465" s="39" t="e">
        <f t="shared" si="46"/>
        <v>#VALUE!</v>
      </c>
      <c r="H465" s="39" t="e">
        <f t="shared" si="47"/>
        <v>#VALUE!</v>
      </c>
    </row>
    <row r="466" spans="1:8" x14ac:dyDescent="0.25">
      <c r="A466" s="54" t="e">
        <f t="shared" si="42"/>
        <v>#VALUE!</v>
      </c>
      <c r="B466" s="54" t="e">
        <f>IF(A466&gt;$A$4*12,"",VLOOKUP(A466,Lists!$L$5:$N$605,2,FALSE))</f>
        <v>#VALUE!</v>
      </c>
      <c r="C466" s="53" t="e">
        <f t="shared" si="43"/>
        <v>#VALUE!</v>
      </c>
      <c r="D466" s="39" t="e">
        <f t="shared" si="44"/>
        <v>#VALUE!</v>
      </c>
      <c r="E466" s="39" t="e">
        <f>IF(A466&gt;$A$4*12,"",ROUND(+'Local Minister Worksheet'!$E$20/12,0))</f>
        <v>#VALUE!</v>
      </c>
      <c r="F466" s="39" t="e">
        <f t="shared" si="45"/>
        <v>#VALUE!</v>
      </c>
      <c r="G466" s="39" t="e">
        <f t="shared" si="46"/>
        <v>#VALUE!</v>
      </c>
      <c r="H466" s="39" t="e">
        <f t="shared" si="47"/>
        <v>#VALUE!</v>
      </c>
    </row>
    <row r="467" spans="1:8" x14ac:dyDescent="0.25">
      <c r="A467" s="54" t="e">
        <f t="shared" si="42"/>
        <v>#VALUE!</v>
      </c>
      <c r="B467" s="54" t="e">
        <f>IF(A467&gt;$A$4*12,"",VLOOKUP(A467,Lists!$L$5:$N$605,2,FALSE))</f>
        <v>#VALUE!</v>
      </c>
      <c r="C467" s="53" t="e">
        <f t="shared" si="43"/>
        <v>#VALUE!</v>
      </c>
      <c r="D467" s="39" t="e">
        <f t="shared" si="44"/>
        <v>#VALUE!</v>
      </c>
      <c r="E467" s="39" t="e">
        <f>IF(A467&gt;$A$4*12,"",ROUND(+'Local Minister Worksheet'!$E$20/12,0))</f>
        <v>#VALUE!</v>
      </c>
      <c r="F467" s="39" t="e">
        <f t="shared" si="45"/>
        <v>#VALUE!</v>
      </c>
      <c r="G467" s="39" t="e">
        <f t="shared" si="46"/>
        <v>#VALUE!</v>
      </c>
      <c r="H467" s="39" t="e">
        <f t="shared" si="47"/>
        <v>#VALUE!</v>
      </c>
    </row>
    <row r="468" spans="1:8" x14ac:dyDescent="0.25">
      <c r="A468" s="54" t="e">
        <f t="shared" si="42"/>
        <v>#VALUE!</v>
      </c>
      <c r="B468" s="54" t="e">
        <f>IF(A468&gt;$A$4*12,"",VLOOKUP(A468,Lists!$L$5:$N$605,2,FALSE))</f>
        <v>#VALUE!</v>
      </c>
      <c r="C468" s="53" t="e">
        <f t="shared" si="43"/>
        <v>#VALUE!</v>
      </c>
      <c r="D468" s="39" t="e">
        <f t="shared" si="44"/>
        <v>#VALUE!</v>
      </c>
      <c r="E468" s="39" t="e">
        <f>IF(A468&gt;$A$4*12,"",ROUND(+'Local Minister Worksheet'!$E$20/12,0))</f>
        <v>#VALUE!</v>
      </c>
      <c r="F468" s="39" t="e">
        <f t="shared" si="45"/>
        <v>#VALUE!</v>
      </c>
      <c r="G468" s="39" t="e">
        <f t="shared" si="46"/>
        <v>#VALUE!</v>
      </c>
      <c r="H468" s="39" t="e">
        <f t="shared" si="47"/>
        <v>#VALUE!</v>
      </c>
    </row>
    <row r="469" spans="1:8" x14ac:dyDescent="0.25">
      <c r="A469" s="54" t="e">
        <f t="shared" si="42"/>
        <v>#VALUE!</v>
      </c>
      <c r="B469" s="54" t="e">
        <f>IF(A469&gt;$A$4*12,"",VLOOKUP(A469,Lists!$L$5:$N$605,2,FALSE))</f>
        <v>#VALUE!</v>
      </c>
      <c r="C469" s="53" t="e">
        <f t="shared" si="43"/>
        <v>#VALUE!</v>
      </c>
      <c r="D469" s="39" t="e">
        <f t="shared" si="44"/>
        <v>#VALUE!</v>
      </c>
      <c r="E469" s="39" t="e">
        <f>IF(A469&gt;$A$4*12,"",ROUND(+'Local Minister Worksheet'!$E$20/12,0))</f>
        <v>#VALUE!</v>
      </c>
      <c r="F469" s="39" t="e">
        <f t="shared" si="45"/>
        <v>#VALUE!</v>
      </c>
      <c r="G469" s="39" t="e">
        <f t="shared" si="46"/>
        <v>#VALUE!</v>
      </c>
      <c r="H469" s="39" t="e">
        <f t="shared" si="47"/>
        <v>#VALUE!</v>
      </c>
    </row>
    <row r="470" spans="1:8" x14ac:dyDescent="0.25">
      <c r="A470" s="54" t="e">
        <f t="shared" si="42"/>
        <v>#VALUE!</v>
      </c>
      <c r="B470" s="54" t="e">
        <f>IF(A470&gt;$A$4*12,"",VLOOKUP(A470,Lists!$L$5:$N$605,2,FALSE))</f>
        <v>#VALUE!</v>
      </c>
      <c r="C470" s="53" t="e">
        <f t="shared" si="43"/>
        <v>#VALUE!</v>
      </c>
      <c r="D470" s="39" t="e">
        <f t="shared" si="44"/>
        <v>#VALUE!</v>
      </c>
      <c r="E470" s="39" t="e">
        <f>IF(A470&gt;$A$4*12,"",ROUND(+'Local Minister Worksheet'!$E$20/12,0))</f>
        <v>#VALUE!</v>
      </c>
      <c r="F470" s="39" t="e">
        <f t="shared" si="45"/>
        <v>#VALUE!</v>
      </c>
      <c r="G470" s="39" t="e">
        <f t="shared" si="46"/>
        <v>#VALUE!</v>
      </c>
      <c r="H470" s="39" t="e">
        <f t="shared" si="47"/>
        <v>#VALUE!</v>
      </c>
    </row>
    <row r="471" spans="1:8" x14ac:dyDescent="0.25">
      <c r="A471" s="54" t="e">
        <f t="shared" si="42"/>
        <v>#VALUE!</v>
      </c>
      <c r="B471" s="54" t="e">
        <f>IF(A471&gt;$A$4*12,"",VLOOKUP(A471,Lists!$L$5:$N$605,2,FALSE))</f>
        <v>#VALUE!</v>
      </c>
      <c r="C471" s="53" t="e">
        <f t="shared" si="43"/>
        <v>#VALUE!</v>
      </c>
      <c r="D471" s="39" t="e">
        <f t="shared" si="44"/>
        <v>#VALUE!</v>
      </c>
      <c r="E471" s="39" t="e">
        <f>IF(A471&gt;$A$4*12,"",ROUND(+'Local Minister Worksheet'!$E$20/12,0))</f>
        <v>#VALUE!</v>
      </c>
      <c r="F471" s="39" t="e">
        <f t="shared" si="45"/>
        <v>#VALUE!</v>
      </c>
      <c r="G471" s="39" t="e">
        <f t="shared" si="46"/>
        <v>#VALUE!</v>
      </c>
      <c r="H471" s="39" t="e">
        <f t="shared" si="47"/>
        <v>#VALUE!</v>
      </c>
    </row>
    <row r="472" spans="1:8" x14ac:dyDescent="0.25">
      <c r="A472" s="54" t="e">
        <f t="shared" si="42"/>
        <v>#VALUE!</v>
      </c>
      <c r="B472" s="54" t="e">
        <f>IF(A472&gt;$A$4*12,"",VLOOKUP(A472,Lists!$L$5:$N$605,2,FALSE))</f>
        <v>#VALUE!</v>
      </c>
      <c r="C472" s="53" t="e">
        <f t="shared" si="43"/>
        <v>#VALUE!</v>
      </c>
      <c r="D472" s="39" t="e">
        <f t="shared" si="44"/>
        <v>#VALUE!</v>
      </c>
      <c r="E472" s="39" t="e">
        <f>IF(A472&gt;$A$4*12,"",ROUND(+'Local Minister Worksheet'!$E$20/12,0))</f>
        <v>#VALUE!</v>
      </c>
      <c r="F472" s="39" t="e">
        <f t="shared" si="45"/>
        <v>#VALUE!</v>
      </c>
      <c r="G472" s="39" t="e">
        <f t="shared" si="46"/>
        <v>#VALUE!</v>
      </c>
      <c r="H472" s="39" t="e">
        <f t="shared" si="47"/>
        <v>#VALUE!</v>
      </c>
    </row>
    <row r="473" spans="1:8" x14ac:dyDescent="0.25">
      <c r="A473" s="54" t="e">
        <f t="shared" si="42"/>
        <v>#VALUE!</v>
      </c>
      <c r="B473" s="54" t="e">
        <f>IF(A473&gt;$A$4*12,"",VLOOKUP(A473,Lists!$L$5:$N$605,2,FALSE))</f>
        <v>#VALUE!</v>
      </c>
      <c r="C473" s="53" t="e">
        <f t="shared" si="43"/>
        <v>#VALUE!</v>
      </c>
      <c r="D473" s="39" t="e">
        <f t="shared" si="44"/>
        <v>#VALUE!</v>
      </c>
      <c r="E473" s="39" t="e">
        <f>IF(A473&gt;$A$4*12,"",ROUND(+'Local Minister Worksheet'!$E$20/12,0))</f>
        <v>#VALUE!</v>
      </c>
      <c r="F473" s="39" t="e">
        <f t="shared" si="45"/>
        <v>#VALUE!</v>
      </c>
      <c r="G473" s="39" t="e">
        <f t="shared" si="46"/>
        <v>#VALUE!</v>
      </c>
      <c r="H473" s="39" t="e">
        <f t="shared" si="47"/>
        <v>#VALUE!</v>
      </c>
    </row>
    <row r="474" spans="1:8" x14ac:dyDescent="0.25">
      <c r="A474" s="54" t="e">
        <f t="shared" si="42"/>
        <v>#VALUE!</v>
      </c>
      <c r="B474" s="54" t="e">
        <f>IF(A474&gt;$A$4*12,"",VLOOKUP(A474,Lists!$L$5:$N$605,2,FALSE))</f>
        <v>#VALUE!</v>
      </c>
      <c r="C474" s="53" t="e">
        <f t="shared" si="43"/>
        <v>#VALUE!</v>
      </c>
      <c r="D474" s="39" t="e">
        <f t="shared" si="44"/>
        <v>#VALUE!</v>
      </c>
      <c r="E474" s="39" t="e">
        <f>IF(A474&gt;$A$4*12,"",ROUND(+'Local Minister Worksheet'!$E$20/12,0))</f>
        <v>#VALUE!</v>
      </c>
      <c r="F474" s="39" t="e">
        <f t="shared" si="45"/>
        <v>#VALUE!</v>
      </c>
      <c r="G474" s="39" t="e">
        <f t="shared" si="46"/>
        <v>#VALUE!</v>
      </c>
      <c r="H474" s="39" t="e">
        <f t="shared" si="47"/>
        <v>#VALUE!</v>
      </c>
    </row>
    <row r="475" spans="1:8" x14ac:dyDescent="0.25">
      <c r="A475" s="54" t="e">
        <f t="shared" si="42"/>
        <v>#VALUE!</v>
      </c>
      <c r="B475" s="54" t="e">
        <f>IF(A475&gt;$A$4*12,"",VLOOKUP(A475,Lists!$L$5:$N$605,2,FALSE))</f>
        <v>#VALUE!</v>
      </c>
      <c r="C475" s="53" t="e">
        <f t="shared" si="43"/>
        <v>#VALUE!</v>
      </c>
      <c r="D475" s="39" t="e">
        <f t="shared" si="44"/>
        <v>#VALUE!</v>
      </c>
      <c r="E475" s="39" t="e">
        <f>IF(A475&gt;$A$4*12,"",ROUND(+'Local Minister Worksheet'!$E$20/12,0))</f>
        <v>#VALUE!</v>
      </c>
      <c r="F475" s="39" t="e">
        <f t="shared" si="45"/>
        <v>#VALUE!</v>
      </c>
      <c r="G475" s="39" t="e">
        <f t="shared" si="46"/>
        <v>#VALUE!</v>
      </c>
      <c r="H475" s="39" t="e">
        <f t="shared" si="47"/>
        <v>#VALUE!</v>
      </c>
    </row>
    <row r="476" spans="1:8" x14ac:dyDescent="0.25">
      <c r="A476" s="54" t="e">
        <f t="shared" si="42"/>
        <v>#VALUE!</v>
      </c>
      <c r="B476" s="54" t="e">
        <f>IF(A476&gt;$A$4*12,"",VLOOKUP(A476,Lists!$L$5:$N$605,2,FALSE))</f>
        <v>#VALUE!</v>
      </c>
      <c r="C476" s="53" t="e">
        <f t="shared" si="43"/>
        <v>#VALUE!</v>
      </c>
      <c r="D476" s="39" t="e">
        <f t="shared" si="44"/>
        <v>#VALUE!</v>
      </c>
      <c r="E476" s="39" t="e">
        <f>IF(A476&gt;$A$4*12,"",ROUND(+'Local Minister Worksheet'!$E$20/12,0))</f>
        <v>#VALUE!</v>
      </c>
      <c r="F476" s="39" t="e">
        <f t="shared" si="45"/>
        <v>#VALUE!</v>
      </c>
      <c r="G476" s="39" t="e">
        <f t="shared" si="46"/>
        <v>#VALUE!</v>
      </c>
      <c r="H476" s="39" t="e">
        <f t="shared" si="47"/>
        <v>#VALUE!</v>
      </c>
    </row>
    <row r="477" spans="1:8" x14ac:dyDescent="0.25">
      <c r="A477" s="54" t="e">
        <f t="shared" si="42"/>
        <v>#VALUE!</v>
      </c>
      <c r="B477" s="54" t="e">
        <f>IF(A477&gt;$A$4*12,"",VLOOKUP(A477,Lists!$L$5:$N$605,2,FALSE))</f>
        <v>#VALUE!</v>
      </c>
      <c r="C477" s="53" t="e">
        <f t="shared" si="43"/>
        <v>#VALUE!</v>
      </c>
      <c r="D477" s="39" t="e">
        <f t="shared" si="44"/>
        <v>#VALUE!</v>
      </c>
      <c r="E477" s="39" t="e">
        <f>IF(A477&gt;$A$4*12,"",ROUND(+'Local Minister Worksheet'!$E$20/12,0))</f>
        <v>#VALUE!</v>
      </c>
      <c r="F477" s="39" t="e">
        <f t="shared" si="45"/>
        <v>#VALUE!</v>
      </c>
      <c r="G477" s="39" t="e">
        <f t="shared" si="46"/>
        <v>#VALUE!</v>
      </c>
      <c r="H477" s="39" t="e">
        <f t="shared" si="47"/>
        <v>#VALUE!</v>
      </c>
    </row>
    <row r="478" spans="1:8" x14ac:dyDescent="0.25">
      <c r="A478" s="54" t="e">
        <f t="shared" si="42"/>
        <v>#VALUE!</v>
      </c>
      <c r="B478" s="54" t="e">
        <f>IF(A478&gt;$A$4*12,"",VLOOKUP(A478,Lists!$L$5:$N$605,2,FALSE))</f>
        <v>#VALUE!</v>
      </c>
      <c r="C478" s="53" t="e">
        <f t="shared" si="43"/>
        <v>#VALUE!</v>
      </c>
      <c r="D478" s="39" t="e">
        <f t="shared" si="44"/>
        <v>#VALUE!</v>
      </c>
      <c r="E478" s="39" t="e">
        <f>IF(A478&gt;$A$4*12,"",ROUND(+'Local Minister Worksheet'!$E$20/12,0))</f>
        <v>#VALUE!</v>
      </c>
      <c r="F478" s="39" t="e">
        <f t="shared" si="45"/>
        <v>#VALUE!</v>
      </c>
      <c r="G478" s="39" t="e">
        <f t="shared" si="46"/>
        <v>#VALUE!</v>
      </c>
      <c r="H478" s="39" t="e">
        <f t="shared" si="47"/>
        <v>#VALUE!</v>
      </c>
    </row>
    <row r="479" spans="1:8" x14ac:dyDescent="0.25">
      <c r="A479" s="54" t="e">
        <f t="shared" si="42"/>
        <v>#VALUE!</v>
      </c>
      <c r="B479" s="54" t="e">
        <f>IF(A479&gt;$A$4*12,"",VLOOKUP(A479,Lists!$L$5:$N$605,2,FALSE))</f>
        <v>#VALUE!</v>
      </c>
      <c r="C479" s="53" t="e">
        <f t="shared" si="43"/>
        <v>#VALUE!</v>
      </c>
      <c r="D479" s="39" t="e">
        <f t="shared" si="44"/>
        <v>#VALUE!</v>
      </c>
      <c r="E479" s="39" t="e">
        <f>IF(A479&gt;$A$4*12,"",ROUND(+'Local Minister Worksheet'!$E$20/12,0))</f>
        <v>#VALUE!</v>
      </c>
      <c r="F479" s="39" t="e">
        <f t="shared" si="45"/>
        <v>#VALUE!</v>
      </c>
      <c r="G479" s="39" t="e">
        <f t="shared" si="46"/>
        <v>#VALUE!</v>
      </c>
      <c r="H479" s="39" t="e">
        <f t="shared" si="47"/>
        <v>#VALUE!</v>
      </c>
    </row>
    <row r="480" spans="1:8" x14ac:dyDescent="0.25">
      <c r="A480" s="54" t="e">
        <f t="shared" si="42"/>
        <v>#VALUE!</v>
      </c>
      <c r="B480" s="54" t="e">
        <f>IF(A480&gt;$A$4*12,"",VLOOKUP(A480,Lists!$L$5:$N$605,2,FALSE))</f>
        <v>#VALUE!</v>
      </c>
      <c r="C480" s="53" t="e">
        <f t="shared" si="43"/>
        <v>#VALUE!</v>
      </c>
      <c r="D480" s="39" t="e">
        <f t="shared" si="44"/>
        <v>#VALUE!</v>
      </c>
      <c r="E480" s="39" t="e">
        <f>IF(A480&gt;$A$4*12,"",ROUND(+'Local Minister Worksheet'!$E$20/12,0))</f>
        <v>#VALUE!</v>
      </c>
      <c r="F480" s="39" t="e">
        <f t="shared" si="45"/>
        <v>#VALUE!</v>
      </c>
      <c r="G480" s="39" t="e">
        <f t="shared" si="46"/>
        <v>#VALUE!</v>
      </c>
      <c r="H480" s="39" t="e">
        <f t="shared" si="47"/>
        <v>#VALUE!</v>
      </c>
    </row>
    <row r="481" spans="1:8" x14ac:dyDescent="0.25">
      <c r="A481" s="54" t="e">
        <f t="shared" si="42"/>
        <v>#VALUE!</v>
      </c>
      <c r="B481" s="54" t="e">
        <f>IF(A481&gt;$A$4*12,"",VLOOKUP(A481,Lists!$L$5:$N$605,2,FALSE))</f>
        <v>#VALUE!</v>
      </c>
      <c r="C481" s="53" t="e">
        <f t="shared" si="43"/>
        <v>#VALUE!</v>
      </c>
      <c r="D481" s="39" t="e">
        <f t="shared" si="44"/>
        <v>#VALUE!</v>
      </c>
      <c r="E481" s="39" t="e">
        <f>IF(A481&gt;$A$4*12,"",ROUND(+'Local Minister Worksheet'!$E$20/12,0))</f>
        <v>#VALUE!</v>
      </c>
      <c r="F481" s="39" t="e">
        <f t="shared" si="45"/>
        <v>#VALUE!</v>
      </c>
      <c r="G481" s="39" t="e">
        <f t="shared" si="46"/>
        <v>#VALUE!</v>
      </c>
      <c r="H481" s="39" t="e">
        <f t="shared" si="47"/>
        <v>#VALUE!</v>
      </c>
    </row>
    <row r="482" spans="1:8" x14ac:dyDescent="0.25">
      <c r="A482" s="54" t="e">
        <f t="shared" si="42"/>
        <v>#VALUE!</v>
      </c>
      <c r="B482" s="54" t="e">
        <f>IF(A482&gt;$A$4*12,"",VLOOKUP(A482,Lists!$L$5:$N$605,2,FALSE))</f>
        <v>#VALUE!</v>
      </c>
      <c r="C482" s="53" t="e">
        <f t="shared" si="43"/>
        <v>#VALUE!</v>
      </c>
      <c r="D482" s="39" t="e">
        <f t="shared" si="44"/>
        <v>#VALUE!</v>
      </c>
      <c r="E482" s="39" t="e">
        <f>IF(A482&gt;$A$4*12,"",ROUND(+'Local Minister Worksheet'!$E$20/12,0))</f>
        <v>#VALUE!</v>
      </c>
      <c r="F482" s="39" t="e">
        <f t="shared" si="45"/>
        <v>#VALUE!</v>
      </c>
      <c r="G482" s="39" t="e">
        <f t="shared" si="46"/>
        <v>#VALUE!</v>
      </c>
      <c r="H482" s="39" t="e">
        <f t="shared" si="47"/>
        <v>#VALUE!</v>
      </c>
    </row>
    <row r="483" spans="1:8" x14ac:dyDescent="0.25">
      <c r="A483" s="54" t="e">
        <f t="shared" si="42"/>
        <v>#VALUE!</v>
      </c>
      <c r="B483" s="54" t="e">
        <f>IF(A483&gt;$A$4*12,"",VLOOKUP(A483,Lists!$L$5:$N$605,2,FALSE))</f>
        <v>#VALUE!</v>
      </c>
      <c r="C483" s="53" t="e">
        <f t="shared" si="43"/>
        <v>#VALUE!</v>
      </c>
      <c r="D483" s="39" t="e">
        <f t="shared" si="44"/>
        <v>#VALUE!</v>
      </c>
      <c r="E483" s="39" t="e">
        <f>IF(A483&gt;$A$4*12,"",ROUND(+'Local Minister Worksheet'!$E$20/12,0))</f>
        <v>#VALUE!</v>
      </c>
      <c r="F483" s="39" t="e">
        <f t="shared" si="45"/>
        <v>#VALUE!</v>
      </c>
      <c r="G483" s="39" t="e">
        <f t="shared" si="46"/>
        <v>#VALUE!</v>
      </c>
      <c r="H483" s="39" t="e">
        <f t="shared" si="47"/>
        <v>#VALUE!</v>
      </c>
    </row>
    <row r="484" spans="1:8" x14ac:dyDescent="0.25">
      <c r="A484" s="54" t="e">
        <f t="shared" si="42"/>
        <v>#VALUE!</v>
      </c>
      <c r="B484" s="54" t="e">
        <f>IF(A484&gt;$A$4*12,"",VLOOKUP(A484,Lists!$L$5:$N$605,2,FALSE))</f>
        <v>#VALUE!</v>
      </c>
      <c r="C484" s="53" t="e">
        <f t="shared" si="43"/>
        <v>#VALUE!</v>
      </c>
      <c r="D484" s="39" t="e">
        <f t="shared" si="44"/>
        <v>#VALUE!</v>
      </c>
      <c r="E484" s="39" t="e">
        <f>IF(A484&gt;$A$4*12,"",ROUND(+'Local Minister Worksheet'!$E$20/12,0))</f>
        <v>#VALUE!</v>
      </c>
      <c r="F484" s="39" t="e">
        <f t="shared" si="45"/>
        <v>#VALUE!</v>
      </c>
      <c r="G484" s="39" t="e">
        <f t="shared" si="46"/>
        <v>#VALUE!</v>
      </c>
      <c r="H484" s="39" t="e">
        <f t="shared" si="47"/>
        <v>#VALUE!</v>
      </c>
    </row>
    <row r="485" spans="1:8" x14ac:dyDescent="0.25">
      <c r="A485" s="54" t="e">
        <f t="shared" si="42"/>
        <v>#VALUE!</v>
      </c>
      <c r="B485" s="54" t="e">
        <f>IF(A485&gt;$A$4*12,"",VLOOKUP(A485,Lists!$L$5:$N$605,2,FALSE))</f>
        <v>#VALUE!</v>
      </c>
      <c r="C485" s="53" t="e">
        <f t="shared" si="43"/>
        <v>#VALUE!</v>
      </c>
      <c r="D485" s="39" t="e">
        <f t="shared" si="44"/>
        <v>#VALUE!</v>
      </c>
      <c r="E485" s="39" t="e">
        <f>IF(A485&gt;$A$4*12,"",ROUND(+'Local Minister Worksheet'!$E$20/12,0))</f>
        <v>#VALUE!</v>
      </c>
      <c r="F485" s="39" t="e">
        <f t="shared" si="45"/>
        <v>#VALUE!</v>
      </c>
      <c r="G485" s="39" t="e">
        <f t="shared" si="46"/>
        <v>#VALUE!</v>
      </c>
      <c r="H485" s="39" t="e">
        <f t="shared" si="47"/>
        <v>#VALUE!</v>
      </c>
    </row>
    <row r="486" spans="1:8" x14ac:dyDescent="0.25">
      <c r="A486" s="54" t="e">
        <f t="shared" si="42"/>
        <v>#VALUE!</v>
      </c>
      <c r="B486" s="54" t="e">
        <f>IF(A486&gt;$A$4*12,"",VLOOKUP(A486,Lists!$L$5:$N$605,2,FALSE))</f>
        <v>#VALUE!</v>
      </c>
      <c r="C486" s="53" t="e">
        <f t="shared" si="43"/>
        <v>#VALUE!</v>
      </c>
      <c r="D486" s="39" t="e">
        <f t="shared" si="44"/>
        <v>#VALUE!</v>
      </c>
      <c r="E486" s="39" t="e">
        <f>IF(A486&gt;$A$4*12,"",ROUND(+'Local Minister Worksheet'!$E$20/12,0))</f>
        <v>#VALUE!</v>
      </c>
      <c r="F486" s="39" t="e">
        <f t="shared" si="45"/>
        <v>#VALUE!</v>
      </c>
      <c r="G486" s="39" t="e">
        <f t="shared" si="46"/>
        <v>#VALUE!</v>
      </c>
      <c r="H486" s="39" t="e">
        <f t="shared" si="47"/>
        <v>#VALUE!</v>
      </c>
    </row>
    <row r="487" spans="1:8" x14ac:dyDescent="0.25">
      <c r="A487" s="54" t="e">
        <f t="shared" si="42"/>
        <v>#VALUE!</v>
      </c>
      <c r="B487" s="54" t="e">
        <f>IF(A487&gt;$A$4*12,"",VLOOKUP(A487,Lists!$L$5:$N$605,2,FALSE))</f>
        <v>#VALUE!</v>
      </c>
      <c r="C487" s="53" t="e">
        <f t="shared" si="43"/>
        <v>#VALUE!</v>
      </c>
      <c r="D487" s="39" t="e">
        <f t="shared" si="44"/>
        <v>#VALUE!</v>
      </c>
      <c r="E487" s="39" t="e">
        <f>IF(A487&gt;$A$4*12,"",ROUND(+'Local Minister Worksheet'!$E$20/12,0))</f>
        <v>#VALUE!</v>
      </c>
      <c r="F487" s="39" t="e">
        <f t="shared" si="45"/>
        <v>#VALUE!</v>
      </c>
      <c r="G487" s="39" t="e">
        <f t="shared" si="46"/>
        <v>#VALUE!</v>
      </c>
      <c r="H487" s="39" t="e">
        <f t="shared" si="47"/>
        <v>#VALUE!</v>
      </c>
    </row>
    <row r="488" spans="1:8" x14ac:dyDescent="0.25">
      <c r="A488" s="54" t="e">
        <f t="shared" si="42"/>
        <v>#VALUE!</v>
      </c>
      <c r="B488" s="54" t="e">
        <f>IF(A488&gt;$A$4*12,"",VLOOKUP(A488,Lists!$L$5:$N$605,2,FALSE))</f>
        <v>#VALUE!</v>
      </c>
      <c r="C488" s="53" t="e">
        <f t="shared" si="43"/>
        <v>#VALUE!</v>
      </c>
      <c r="D488" s="39" t="e">
        <f t="shared" si="44"/>
        <v>#VALUE!</v>
      </c>
      <c r="E488" s="39" t="e">
        <f>IF(A488&gt;$A$4*12,"",ROUND(+'Local Minister Worksheet'!$E$20/12,0))</f>
        <v>#VALUE!</v>
      </c>
      <c r="F488" s="39" t="e">
        <f t="shared" si="45"/>
        <v>#VALUE!</v>
      </c>
      <c r="G488" s="39" t="e">
        <f t="shared" si="46"/>
        <v>#VALUE!</v>
      </c>
      <c r="H488" s="39" t="e">
        <f t="shared" si="47"/>
        <v>#VALUE!</v>
      </c>
    </row>
    <row r="489" spans="1:8" x14ac:dyDescent="0.25">
      <c r="A489" s="54" t="e">
        <f t="shared" si="42"/>
        <v>#VALUE!</v>
      </c>
      <c r="B489" s="54" t="e">
        <f>IF(A489&gt;$A$4*12,"",VLOOKUP(A489,Lists!$L$5:$N$605,2,FALSE))</f>
        <v>#VALUE!</v>
      </c>
      <c r="C489" s="53" t="e">
        <f t="shared" si="43"/>
        <v>#VALUE!</v>
      </c>
      <c r="D489" s="39" t="e">
        <f t="shared" si="44"/>
        <v>#VALUE!</v>
      </c>
      <c r="E489" s="39" t="e">
        <f>IF(A489&gt;$A$4*12,"",ROUND(+'Local Minister Worksheet'!$E$20/12,0))</f>
        <v>#VALUE!</v>
      </c>
      <c r="F489" s="39" t="e">
        <f t="shared" si="45"/>
        <v>#VALUE!</v>
      </c>
      <c r="G489" s="39" t="e">
        <f t="shared" si="46"/>
        <v>#VALUE!</v>
      </c>
      <c r="H489" s="39" t="e">
        <f t="shared" si="47"/>
        <v>#VALUE!</v>
      </c>
    </row>
    <row r="490" spans="1:8" x14ac:dyDescent="0.25">
      <c r="A490" s="54" t="e">
        <f t="shared" si="42"/>
        <v>#VALUE!</v>
      </c>
      <c r="B490" s="54" t="e">
        <f>IF(A490&gt;$A$4*12,"",VLOOKUP(A490,Lists!$L$5:$N$605,2,FALSE))</f>
        <v>#VALUE!</v>
      </c>
      <c r="C490" s="53" t="e">
        <f t="shared" si="43"/>
        <v>#VALUE!</v>
      </c>
      <c r="D490" s="39" t="e">
        <f t="shared" si="44"/>
        <v>#VALUE!</v>
      </c>
      <c r="E490" s="39" t="e">
        <f>IF(A490&gt;$A$4*12,"",ROUND(+'Local Minister Worksheet'!$E$20/12,0))</f>
        <v>#VALUE!</v>
      </c>
      <c r="F490" s="39" t="e">
        <f t="shared" si="45"/>
        <v>#VALUE!</v>
      </c>
      <c r="G490" s="39" t="e">
        <f t="shared" si="46"/>
        <v>#VALUE!</v>
      </c>
      <c r="H490" s="39" t="e">
        <f t="shared" si="47"/>
        <v>#VALUE!</v>
      </c>
    </row>
    <row r="491" spans="1:8" x14ac:dyDescent="0.25">
      <c r="A491" s="54" t="e">
        <f t="shared" si="42"/>
        <v>#VALUE!</v>
      </c>
      <c r="B491" s="54" t="e">
        <f>IF(A491&gt;$A$4*12,"",VLOOKUP(A491,Lists!$L$5:$N$605,2,FALSE))</f>
        <v>#VALUE!</v>
      </c>
      <c r="C491" s="53" t="e">
        <f t="shared" si="43"/>
        <v>#VALUE!</v>
      </c>
      <c r="D491" s="39" t="e">
        <f t="shared" si="44"/>
        <v>#VALUE!</v>
      </c>
      <c r="E491" s="39" t="e">
        <f>IF(A491&gt;$A$4*12,"",ROUND(+'Local Minister Worksheet'!$E$20/12,0))</f>
        <v>#VALUE!</v>
      </c>
      <c r="F491" s="39" t="e">
        <f t="shared" si="45"/>
        <v>#VALUE!</v>
      </c>
      <c r="G491" s="39" t="e">
        <f t="shared" si="46"/>
        <v>#VALUE!</v>
      </c>
      <c r="H491" s="39" t="e">
        <f t="shared" si="47"/>
        <v>#VALUE!</v>
      </c>
    </row>
    <row r="492" spans="1:8" x14ac:dyDescent="0.25">
      <c r="A492" s="54" t="e">
        <f t="shared" si="42"/>
        <v>#VALUE!</v>
      </c>
      <c r="B492" s="54" t="e">
        <f>IF(A492&gt;$A$4*12,"",VLOOKUP(A492,Lists!$L$5:$N$605,2,FALSE))</f>
        <v>#VALUE!</v>
      </c>
      <c r="C492" s="53" t="e">
        <f t="shared" si="43"/>
        <v>#VALUE!</v>
      </c>
      <c r="D492" s="39" t="e">
        <f t="shared" si="44"/>
        <v>#VALUE!</v>
      </c>
      <c r="E492" s="39" t="e">
        <f>IF(A492&gt;$A$4*12,"",ROUND(+'Local Minister Worksheet'!$E$20/12,0))</f>
        <v>#VALUE!</v>
      </c>
      <c r="F492" s="39" t="e">
        <f t="shared" si="45"/>
        <v>#VALUE!</v>
      </c>
      <c r="G492" s="39" t="e">
        <f t="shared" si="46"/>
        <v>#VALUE!</v>
      </c>
      <c r="H492" s="39" t="e">
        <f t="shared" si="47"/>
        <v>#VALUE!</v>
      </c>
    </row>
    <row r="493" spans="1:8" x14ac:dyDescent="0.25">
      <c r="A493" s="54" t="e">
        <f t="shared" si="42"/>
        <v>#VALUE!</v>
      </c>
      <c r="B493" s="54" t="e">
        <f>IF(A493&gt;$A$4*12,"",VLOOKUP(A493,Lists!$L$5:$N$605,2,FALSE))</f>
        <v>#VALUE!</v>
      </c>
      <c r="C493" s="53" t="e">
        <f t="shared" si="43"/>
        <v>#VALUE!</v>
      </c>
      <c r="D493" s="39" t="e">
        <f t="shared" si="44"/>
        <v>#VALUE!</v>
      </c>
      <c r="E493" s="39" t="e">
        <f>IF(A493&gt;$A$4*12,"",ROUND(+'Local Minister Worksheet'!$E$20/12,0))</f>
        <v>#VALUE!</v>
      </c>
      <c r="F493" s="39" t="e">
        <f t="shared" si="45"/>
        <v>#VALUE!</v>
      </c>
      <c r="G493" s="39" t="e">
        <f t="shared" si="46"/>
        <v>#VALUE!</v>
      </c>
      <c r="H493" s="39" t="e">
        <f t="shared" si="47"/>
        <v>#VALUE!</v>
      </c>
    </row>
    <row r="494" spans="1:8" x14ac:dyDescent="0.25">
      <c r="A494" s="54" t="e">
        <f t="shared" si="42"/>
        <v>#VALUE!</v>
      </c>
      <c r="B494" s="54" t="e">
        <f>IF(A494&gt;$A$4*12,"",VLOOKUP(A494,Lists!$L$5:$N$605,2,FALSE))</f>
        <v>#VALUE!</v>
      </c>
      <c r="C494" s="53" t="e">
        <f t="shared" si="43"/>
        <v>#VALUE!</v>
      </c>
      <c r="D494" s="39" t="e">
        <f t="shared" si="44"/>
        <v>#VALUE!</v>
      </c>
      <c r="E494" s="39" t="e">
        <f>IF(A494&gt;$A$4*12,"",ROUND(+'Local Minister Worksheet'!$E$20/12,0))</f>
        <v>#VALUE!</v>
      </c>
      <c r="F494" s="39" t="e">
        <f t="shared" si="45"/>
        <v>#VALUE!</v>
      </c>
      <c r="G494" s="39" t="e">
        <f t="shared" si="46"/>
        <v>#VALUE!</v>
      </c>
      <c r="H494" s="39" t="e">
        <f t="shared" si="47"/>
        <v>#VALUE!</v>
      </c>
    </row>
    <row r="495" spans="1:8" x14ac:dyDescent="0.25">
      <c r="A495" s="54" t="e">
        <f t="shared" si="42"/>
        <v>#VALUE!</v>
      </c>
      <c r="B495" s="54" t="e">
        <f>IF(A495&gt;$A$4*12,"",VLOOKUP(A495,Lists!$L$5:$N$605,2,FALSE))</f>
        <v>#VALUE!</v>
      </c>
      <c r="C495" s="53" t="e">
        <f t="shared" si="43"/>
        <v>#VALUE!</v>
      </c>
      <c r="D495" s="39" t="e">
        <f t="shared" si="44"/>
        <v>#VALUE!</v>
      </c>
      <c r="E495" s="39" t="e">
        <f>IF(A495&gt;$A$4*12,"",ROUND(+'Local Minister Worksheet'!$E$20/12,0))</f>
        <v>#VALUE!</v>
      </c>
      <c r="F495" s="39" t="e">
        <f t="shared" si="45"/>
        <v>#VALUE!</v>
      </c>
      <c r="G495" s="39" t="e">
        <f t="shared" si="46"/>
        <v>#VALUE!</v>
      </c>
      <c r="H495" s="39" t="e">
        <f t="shared" si="47"/>
        <v>#VALUE!</v>
      </c>
    </row>
    <row r="496" spans="1:8" x14ac:dyDescent="0.25">
      <c r="A496" s="54" t="e">
        <f t="shared" si="42"/>
        <v>#VALUE!</v>
      </c>
      <c r="B496" s="54" t="e">
        <f>IF(A496&gt;$A$4*12,"",VLOOKUP(A496,Lists!$L$5:$N$605,2,FALSE))</f>
        <v>#VALUE!</v>
      </c>
      <c r="C496" s="53" t="e">
        <f t="shared" si="43"/>
        <v>#VALUE!</v>
      </c>
      <c r="D496" s="39" t="e">
        <f t="shared" si="44"/>
        <v>#VALUE!</v>
      </c>
      <c r="E496" s="39" t="e">
        <f>IF(A496&gt;$A$4*12,"",ROUND(+'Local Minister Worksheet'!$E$20/12,0))</f>
        <v>#VALUE!</v>
      </c>
      <c r="F496" s="39" t="e">
        <f t="shared" si="45"/>
        <v>#VALUE!</v>
      </c>
      <c r="G496" s="39" t="e">
        <f t="shared" si="46"/>
        <v>#VALUE!</v>
      </c>
      <c r="H496" s="39" t="e">
        <f t="shared" si="47"/>
        <v>#VALUE!</v>
      </c>
    </row>
    <row r="497" spans="1:8" x14ac:dyDescent="0.25">
      <c r="A497" s="54" t="e">
        <f t="shared" si="42"/>
        <v>#VALUE!</v>
      </c>
      <c r="B497" s="54" t="e">
        <f>IF(A497&gt;$A$4*12,"",VLOOKUP(A497,Lists!$L$5:$N$605,2,FALSE))</f>
        <v>#VALUE!</v>
      </c>
      <c r="C497" s="53" t="e">
        <f t="shared" si="43"/>
        <v>#VALUE!</v>
      </c>
      <c r="D497" s="39" t="e">
        <f t="shared" si="44"/>
        <v>#VALUE!</v>
      </c>
      <c r="E497" s="39" t="e">
        <f>IF(A497&gt;$A$4*12,"",ROUND(+'Local Minister Worksheet'!$E$20/12,0))</f>
        <v>#VALUE!</v>
      </c>
      <c r="F497" s="39" t="e">
        <f t="shared" si="45"/>
        <v>#VALUE!</v>
      </c>
      <c r="G497" s="39" t="e">
        <f t="shared" si="46"/>
        <v>#VALUE!</v>
      </c>
      <c r="H497" s="39" t="e">
        <f t="shared" si="47"/>
        <v>#VALUE!</v>
      </c>
    </row>
    <row r="498" spans="1:8" x14ac:dyDescent="0.25">
      <c r="A498" s="54" t="e">
        <f t="shared" si="42"/>
        <v>#VALUE!</v>
      </c>
      <c r="B498" s="54" t="e">
        <f>IF(A498&gt;$A$4*12,"",VLOOKUP(A498,Lists!$L$5:$N$605,2,FALSE))</f>
        <v>#VALUE!</v>
      </c>
      <c r="C498" s="53" t="e">
        <f t="shared" si="43"/>
        <v>#VALUE!</v>
      </c>
      <c r="D498" s="39" t="e">
        <f t="shared" si="44"/>
        <v>#VALUE!</v>
      </c>
      <c r="E498" s="39" t="e">
        <f>IF(A498&gt;$A$4*12,"",ROUND(+'Local Minister Worksheet'!$E$20/12,0))</f>
        <v>#VALUE!</v>
      </c>
      <c r="F498" s="39" t="e">
        <f t="shared" si="45"/>
        <v>#VALUE!</v>
      </c>
      <c r="G498" s="39" t="e">
        <f t="shared" si="46"/>
        <v>#VALUE!</v>
      </c>
      <c r="H498" s="39" t="e">
        <f t="shared" si="47"/>
        <v>#VALUE!</v>
      </c>
    </row>
    <row r="499" spans="1:8" x14ac:dyDescent="0.25">
      <c r="A499" s="54" t="e">
        <f t="shared" si="42"/>
        <v>#VALUE!</v>
      </c>
      <c r="B499" s="54" t="e">
        <f>IF(A499&gt;$A$4*12,"",VLOOKUP(A499,Lists!$L$5:$N$605,2,FALSE))</f>
        <v>#VALUE!</v>
      </c>
      <c r="C499" s="53" t="e">
        <f t="shared" si="43"/>
        <v>#VALUE!</v>
      </c>
      <c r="D499" s="39" t="e">
        <f t="shared" si="44"/>
        <v>#VALUE!</v>
      </c>
      <c r="E499" s="39" t="e">
        <f>IF(A499&gt;$A$4*12,"",ROUND(+'Local Minister Worksheet'!$E$20/12,0))</f>
        <v>#VALUE!</v>
      </c>
      <c r="F499" s="39" t="e">
        <f t="shared" si="45"/>
        <v>#VALUE!</v>
      </c>
      <c r="G499" s="39" t="e">
        <f t="shared" si="46"/>
        <v>#VALUE!</v>
      </c>
      <c r="H499" s="39" t="e">
        <f t="shared" si="47"/>
        <v>#VALUE!</v>
      </c>
    </row>
    <row r="500" spans="1:8" x14ac:dyDescent="0.25">
      <c r="A500" s="54" t="e">
        <f t="shared" si="42"/>
        <v>#VALUE!</v>
      </c>
      <c r="B500" s="54" t="e">
        <f>IF(A500&gt;$A$4*12,"",VLOOKUP(A500,Lists!$L$5:$N$605,2,FALSE))</f>
        <v>#VALUE!</v>
      </c>
      <c r="C500" s="53" t="e">
        <f t="shared" si="43"/>
        <v>#VALUE!</v>
      </c>
      <c r="D500" s="39" t="e">
        <f t="shared" si="44"/>
        <v>#VALUE!</v>
      </c>
      <c r="E500" s="39" t="e">
        <f>IF(A500&gt;$A$4*12,"",ROUND(+'Local Minister Worksheet'!$E$20/12,0))</f>
        <v>#VALUE!</v>
      </c>
      <c r="F500" s="39" t="e">
        <f t="shared" si="45"/>
        <v>#VALUE!</v>
      </c>
      <c r="G500" s="39" t="e">
        <f t="shared" si="46"/>
        <v>#VALUE!</v>
      </c>
      <c r="H500" s="39" t="e">
        <f t="shared" si="47"/>
        <v>#VALUE!</v>
      </c>
    </row>
    <row r="501" spans="1:8" x14ac:dyDescent="0.25">
      <c r="A501" s="54" t="e">
        <f t="shared" si="42"/>
        <v>#VALUE!</v>
      </c>
      <c r="B501" s="54" t="e">
        <f>IF(A501&gt;$A$4*12,"",VLOOKUP(A501,Lists!$L$5:$N$605,2,FALSE))</f>
        <v>#VALUE!</v>
      </c>
      <c r="C501" s="53" t="e">
        <f t="shared" si="43"/>
        <v>#VALUE!</v>
      </c>
      <c r="D501" s="39" t="e">
        <f t="shared" si="44"/>
        <v>#VALUE!</v>
      </c>
      <c r="E501" s="39" t="e">
        <f>IF(A501&gt;$A$4*12,"",ROUND(+'Local Minister Worksheet'!$E$20/12,0))</f>
        <v>#VALUE!</v>
      </c>
      <c r="F501" s="39" t="e">
        <f t="shared" si="45"/>
        <v>#VALUE!</v>
      </c>
      <c r="G501" s="39" t="e">
        <f t="shared" si="46"/>
        <v>#VALUE!</v>
      </c>
      <c r="H501" s="39" t="e">
        <f t="shared" si="47"/>
        <v>#VALUE!</v>
      </c>
    </row>
    <row r="502" spans="1:8" x14ac:dyDescent="0.25">
      <c r="A502" s="54" t="e">
        <f t="shared" si="42"/>
        <v>#VALUE!</v>
      </c>
      <c r="B502" s="54" t="e">
        <f>IF(A502&gt;$A$4*12,"",VLOOKUP(A502,Lists!$L$5:$N$605,2,FALSE))</f>
        <v>#VALUE!</v>
      </c>
      <c r="C502" s="53" t="e">
        <f t="shared" si="43"/>
        <v>#VALUE!</v>
      </c>
      <c r="D502" s="39" t="e">
        <f t="shared" si="44"/>
        <v>#VALUE!</v>
      </c>
      <c r="E502" s="39" t="e">
        <f>IF(A502&gt;$A$4*12,"",ROUND(+'Local Minister Worksheet'!$E$20/12,0))</f>
        <v>#VALUE!</v>
      </c>
      <c r="F502" s="39" t="e">
        <f t="shared" si="45"/>
        <v>#VALUE!</v>
      </c>
      <c r="G502" s="39" t="e">
        <f t="shared" si="46"/>
        <v>#VALUE!</v>
      </c>
      <c r="H502" s="39" t="e">
        <f t="shared" si="47"/>
        <v>#VALUE!</v>
      </c>
    </row>
    <row r="503" spans="1:8" x14ac:dyDescent="0.25">
      <c r="A503" s="54" t="e">
        <f t="shared" si="42"/>
        <v>#VALUE!</v>
      </c>
      <c r="B503" s="54" t="e">
        <f>IF(A503&gt;$A$4*12,"",VLOOKUP(A503,Lists!$L$5:$N$605,2,FALSE))</f>
        <v>#VALUE!</v>
      </c>
      <c r="C503" s="53" t="e">
        <f t="shared" si="43"/>
        <v>#VALUE!</v>
      </c>
      <c r="D503" s="39" t="e">
        <f t="shared" si="44"/>
        <v>#VALUE!</v>
      </c>
      <c r="E503" s="39" t="e">
        <f>IF(A503&gt;$A$4*12,"",ROUND(+'Local Minister Worksheet'!$E$20/12,0))</f>
        <v>#VALUE!</v>
      </c>
      <c r="F503" s="39" t="e">
        <f t="shared" si="45"/>
        <v>#VALUE!</v>
      </c>
      <c r="G503" s="39" t="e">
        <f t="shared" si="46"/>
        <v>#VALUE!</v>
      </c>
      <c r="H503" s="39" t="e">
        <f t="shared" si="47"/>
        <v>#VALUE!</v>
      </c>
    </row>
    <row r="504" spans="1:8" x14ac:dyDescent="0.25">
      <c r="A504" s="54" t="e">
        <f t="shared" si="42"/>
        <v>#VALUE!</v>
      </c>
      <c r="B504" s="54" t="e">
        <f>IF(A504&gt;$A$4*12,"",VLOOKUP(A504,Lists!$L$5:$N$605,2,FALSE))</f>
        <v>#VALUE!</v>
      </c>
      <c r="C504" s="53" t="e">
        <f t="shared" si="43"/>
        <v>#VALUE!</v>
      </c>
      <c r="D504" s="39" t="e">
        <f t="shared" si="44"/>
        <v>#VALUE!</v>
      </c>
      <c r="E504" s="39" t="e">
        <f>IF(A504&gt;$A$4*12,"",ROUND(+'Local Minister Worksheet'!$E$20/12,0))</f>
        <v>#VALUE!</v>
      </c>
      <c r="F504" s="39" t="e">
        <f t="shared" si="45"/>
        <v>#VALUE!</v>
      </c>
      <c r="G504" s="39" t="e">
        <f t="shared" si="46"/>
        <v>#VALUE!</v>
      </c>
      <c r="H504" s="39" t="e">
        <f t="shared" si="47"/>
        <v>#VALUE!</v>
      </c>
    </row>
    <row r="505" spans="1:8" x14ac:dyDescent="0.25">
      <c r="A505" s="54" t="e">
        <f t="shared" si="42"/>
        <v>#VALUE!</v>
      </c>
      <c r="B505" s="54" t="e">
        <f>IF(A505&gt;$A$4*12,"",VLOOKUP(A505,Lists!$L$5:$N$605,2,FALSE))</f>
        <v>#VALUE!</v>
      </c>
      <c r="C505" s="53" t="e">
        <f t="shared" si="43"/>
        <v>#VALUE!</v>
      </c>
      <c r="D505" s="39" t="e">
        <f t="shared" si="44"/>
        <v>#VALUE!</v>
      </c>
      <c r="E505" s="39" t="e">
        <f>IF(A505&gt;$A$4*12,"",ROUND(+'Local Minister Worksheet'!$E$20/12,0))</f>
        <v>#VALUE!</v>
      </c>
      <c r="F505" s="39" t="e">
        <f t="shared" si="45"/>
        <v>#VALUE!</v>
      </c>
      <c r="G505" s="39" t="e">
        <f t="shared" si="46"/>
        <v>#VALUE!</v>
      </c>
      <c r="H505" s="39" t="e">
        <f t="shared" si="47"/>
        <v>#VALUE!</v>
      </c>
    </row>
    <row r="506" spans="1:8" x14ac:dyDescent="0.25">
      <c r="A506" s="54" t="e">
        <f t="shared" si="42"/>
        <v>#VALUE!</v>
      </c>
      <c r="B506" s="54" t="e">
        <f>IF(A506&gt;$A$4*12,"",VLOOKUP(A506,Lists!$L$5:$N$605,2,FALSE))</f>
        <v>#VALUE!</v>
      </c>
      <c r="C506" s="53" t="e">
        <f t="shared" si="43"/>
        <v>#VALUE!</v>
      </c>
      <c r="D506" s="39" t="e">
        <f t="shared" si="44"/>
        <v>#VALUE!</v>
      </c>
      <c r="E506" s="39" t="e">
        <f>IF(A506&gt;$A$4*12,"",ROUND(+'Local Minister Worksheet'!$E$20/12,0))</f>
        <v>#VALUE!</v>
      </c>
      <c r="F506" s="39" t="e">
        <f t="shared" si="45"/>
        <v>#VALUE!</v>
      </c>
      <c r="G506" s="39" t="e">
        <f t="shared" si="46"/>
        <v>#VALUE!</v>
      </c>
      <c r="H506" s="39" t="e">
        <f t="shared" si="47"/>
        <v>#VALUE!</v>
      </c>
    </row>
    <row r="507" spans="1:8" x14ac:dyDescent="0.25">
      <c r="A507" s="54" t="e">
        <f t="shared" si="42"/>
        <v>#VALUE!</v>
      </c>
      <c r="B507" s="54" t="e">
        <f>IF(A507&gt;$A$4*12,"",VLOOKUP(A507,Lists!$L$5:$N$605,2,FALSE))</f>
        <v>#VALUE!</v>
      </c>
      <c r="C507" s="53" t="e">
        <f t="shared" si="43"/>
        <v>#VALUE!</v>
      </c>
      <c r="D507" s="39" t="e">
        <f t="shared" si="44"/>
        <v>#VALUE!</v>
      </c>
      <c r="E507" s="39" t="e">
        <f>IF(A507&gt;$A$4*12,"",ROUND(+'Local Minister Worksheet'!$E$20/12,0))</f>
        <v>#VALUE!</v>
      </c>
      <c r="F507" s="39" t="e">
        <f t="shared" si="45"/>
        <v>#VALUE!</v>
      </c>
      <c r="G507" s="39" t="e">
        <f t="shared" si="46"/>
        <v>#VALUE!</v>
      </c>
      <c r="H507" s="39" t="e">
        <f t="shared" si="47"/>
        <v>#VALUE!</v>
      </c>
    </row>
    <row r="508" spans="1:8" x14ac:dyDescent="0.25">
      <c r="A508" s="54" t="e">
        <f t="shared" si="42"/>
        <v>#VALUE!</v>
      </c>
      <c r="B508" s="54" t="e">
        <f>IF(A508&gt;$A$4*12,"",VLOOKUP(A508,Lists!$L$5:$N$605,2,FALSE))</f>
        <v>#VALUE!</v>
      </c>
      <c r="C508" s="53" t="e">
        <f t="shared" si="43"/>
        <v>#VALUE!</v>
      </c>
      <c r="D508" s="39" t="e">
        <f t="shared" si="44"/>
        <v>#VALUE!</v>
      </c>
      <c r="E508" s="39" t="e">
        <f>IF(A508&gt;$A$4*12,"",ROUND(+'Local Minister Worksheet'!$E$20/12,0))</f>
        <v>#VALUE!</v>
      </c>
      <c r="F508" s="39" t="e">
        <f t="shared" si="45"/>
        <v>#VALUE!</v>
      </c>
      <c r="G508" s="39" t="e">
        <f t="shared" si="46"/>
        <v>#VALUE!</v>
      </c>
      <c r="H508" s="39" t="e">
        <f t="shared" si="47"/>
        <v>#VALUE!</v>
      </c>
    </row>
    <row r="509" spans="1:8" x14ac:dyDescent="0.25">
      <c r="A509" s="54" t="e">
        <f t="shared" si="42"/>
        <v>#VALUE!</v>
      </c>
      <c r="B509" s="54" t="e">
        <f>IF(A509&gt;$A$4*12,"",VLOOKUP(A509,Lists!$L$5:$N$605,2,FALSE))</f>
        <v>#VALUE!</v>
      </c>
      <c r="C509" s="53" t="e">
        <f t="shared" si="43"/>
        <v>#VALUE!</v>
      </c>
      <c r="D509" s="39" t="e">
        <f t="shared" si="44"/>
        <v>#VALUE!</v>
      </c>
      <c r="E509" s="39" t="e">
        <f>IF(A509&gt;$A$4*12,"",ROUND(+'Local Minister Worksheet'!$E$20/12,0))</f>
        <v>#VALUE!</v>
      </c>
      <c r="F509" s="39" t="e">
        <f t="shared" si="45"/>
        <v>#VALUE!</v>
      </c>
      <c r="G509" s="39" t="e">
        <f t="shared" si="46"/>
        <v>#VALUE!</v>
      </c>
      <c r="H509" s="39" t="e">
        <f t="shared" si="47"/>
        <v>#VALUE!</v>
      </c>
    </row>
    <row r="510" spans="1:8" x14ac:dyDescent="0.25">
      <c r="A510" s="54" t="e">
        <f t="shared" si="42"/>
        <v>#VALUE!</v>
      </c>
      <c r="B510" s="54" t="e">
        <f>IF(A510&gt;$A$4*12,"",VLOOKUP(A510,Lists!$L$5:$N$605,2,FALSE))</f>
        <v>#VALUE!</v>
      </c>
      <c r="C510" s="53" t="e">
        <f t="shared" si="43"/>
        <v>#VALUE!</v>
      </c>
      <c r="D510" s="39" t="e">
        <f t="shared" si="44"/>
        <v>#VALUE!</v>
      </c>
      <c r="E510" s="39" t="e">
        <f>IF(A510&gt;$A$4*12,"",ROUND(+'Local Minister Worksheet'!$E$20/12,0))</f>
        <v>#VALUE!</v>
      </c>
      <c r="F510" s="39" t="e">
        <f t="shared" si="45"/>
        <v>#VALUE!</v>
      </c>
      <c r="G510" s="39" t="e">
        <f t="shared" si="46"/>
        <v>#VALUE!</v>
      </c>
      <c r="H510" s="39" t="e">
        <f t="shared" si="47"/>
        <v>#VALUE!</v>
      </c>
    </row>
    <row r="511" spans="1:8" x14ac:dyDescent="0.25">
      <c r="A511" s="54" t="e">
        <f t="shared" si="42"/>
        <v>#VALUE!</v>
      </c>
      <c r="B511" s="54" t="e">
        <f>IF(A511&gt;$A$4*12,"",VLOOKUP(A511,Lists!$L$5:$N$605,2,FALSE))</f>
        <v>#VALUE!</v>
      </c>
      <c r="C511" s="53" t="e">
        <f t="shared" si="43"/>
        <v>#VALUE!</v>
      </c>
      <c r="D511" s="39" t="e">
        <f t="shared" si="44"/>
        <v>#VALUE!</v>
      </c>
      <c r="E511" s="39" t="e">
        <f>IF(A511&gt;$A$4*12,"",ROUND(+'Local Minister Worksheet'!$E$20/12,0))</f>
        <v>#VALUE!</v>
      </c>
      <c r="F511" s="39" t="e">
        <f t="shared" si="45"/>
        <v>#VALUE!</v>
      </c>
      <c r="G511" s="39" t="e">
        <f t="shared" si="46"/>
        <v>#VALUE!</v>
      </c>
      <c r="H511" s="39" t="e">
        <f t="shared" si="47"/>
        <v>#VALUE!</v>
      </c>
    </row>
    <row r="512" spans="1:8" x14ac:dyDescent="0.25">
      <c r="A512" s="54" t="e">
        <f t="shared" si="42"/>
        <v>#VALUE!</v>
      </c>
      <c r="B512" s="54" t="e">
        <f>IF(A512&gt;$A$4*12,"",VLOOKUP(A512,Lists!$L$5:$N$605,2,FALSE))</f>
        <v>#VALUE!</v>
      </c>
      <c r="C512" s="53" t="e">
        <f t="shared" si="43"/>
        <v>#VALUE!</v>
      </c>
      <c r="D512" s="39" t="e">
        <f t="shared" si="44"/>
        <v>#VALUE!</v>
      </c>
      <c r="E512" s="39" t="e">
        <f>IF(A512&gt;$A$4*12,"",ROUND(+'Local Minister Worksheet'!$E$20/12,0))</f>
        <v>#VALUE!</v>
      </c>
      <c r="F512" s="39" t="e">
        <f t="shared" si="45"/>
        <v>#VALUE!</v>
      </c>
      <c r="G512" s="39" t="e">
        <f t="shared" si="46"/>
        <v>#VALUE!</v>
      </c>
      <c r="H512" s="39" t="e">
        <f t="shared" si="47"/>
        <v>#VALUE!</v>
      </c>
    </row>
    <row r="513" spans="1:8" x14ac:dyDescent="0.25">
      <c r="A513" s="54" t="e">
        <f t="shared" si="42"/>
        <v>#VALUE!</v>
      </c>
      <c r="B513" s="54" t="e">
        <f>IF(A513&gt;$A$4*12,"",VLOOKUP(A513,Lists!$L$5:$N$605,2,FALSE))</f>
        <v>#VALUE!</v>
      </c>
      <c r="C513" s="53" t="e">
        <f t="shared" si="43"/>
        <v>#VALUE!</v>
      </c>
      <c r="D513" s="39" t="e">
        <f t="shared" si="44"/>
        <v>#VALUE!</v>
      </c>
      <c r="E513" s="39" t="e">
        <f>IF(A513&gt;$A$4*12,"",ROUND(+'Local Minister Worksheet'!$E$20/12,0))</f>
        <v>#VALUE!</v>
      </c>
      <c r="F513" s="39" t="e">
        <f t="shared" si="45"/>
        <v>#VALUE!</v>
      </c>
      <c r="G513" s="39" t="e">
        <f t="shared" si="46"/>
        <v>#VALUE!</v>
      </c>
      <c r="H513" s="39" t="e">
        <f t="shared" si="47"/>
        <v>#VALUE!</v>
      </c>
    </row>
    <row r="514" spans="1:8" x14ac:dyDescent="0.25">
      <c r="A514" s="54" t="e">
        <f t="shared" si="42"/>
        <v>#VALUE!</v>
      </c>
      <c r="B514" s="54" t="e">
        <f>IF(A514&gt;$A$4*12,"",VLOOKUP(A514,Lists!$L$5:$N$605,2,FALSE))</f>
        <v>#VALUE!</v>
      </c>
      <c r="C514" s="53" t="e">
        <f t="shared" si="43"/>
        <v>#VALUE!</v>
      </c>
      <c r="D514" s="39" t="e">
        <f t="shared" si="44"/>
        <v>#VALUE!</v>
      </c>
      <c r="E514" s="39" t="e">
        <f>IF(A514&gt;$A$4*12,"",ROUND(+'Local Minister Worksheet'!$E$20/12,0))</f>
        <v>#VALUE!</v>
      </c>
      <c r="F514" s="39" t="e">
        <f t="shared" si="45"/>
        <v>#VALUE!</v>
      </c>
      <c r="G514" s="39" t="e">
        <f t="shared" si="46"/>
        <v>#VALUE!</v>
      </c>
      <c r="H514" s="39" t="e">
        <f t="shared" si="47"/>
        <v>#VALUE!</v>
      </c>
    </row>
    <row r="515" spans="1:8" x14ac:dyDescent="0.25">
      <c r="A515" s="54" t="e">
        <f t="shared" si="42"/>
        <v>#VALUE!</v>
      </c>
      <c r="B515" s="54" t="e">
        <f>IF(A515&gt;$A$4*12,"",VLOOKUP(A515,Lists!$L$5:$N$605,2,FALSE))</f>
        <v>#VALUE!</v>
      </c>
      <c r="C515" s="53" t="e">
        <f t="shared" si="43"/>
        <v>#VALUE!</v>
      </c>
      <c r="D515" s="39" t="e">
        <f t="shared" si="44"/>
        <v>#VALUE!</v>
      </c>
      <c r="E515" s="39" t="e">
        <f>IF(A515&gt;$A$4*12,"",ROUND(+'Local Minister Worksheet'!$E$20/12,0))</f>
        <v>#VALUE!</v>
      </c>
      <c r="F515" s="39" t="e">
        <f t="shared" si="45"/>
        <v>#VALUE!</v>
      </c>
      <c r="G515" s="39" t="e">
        <f t="shared" si="46"/>
        <v>#VALUE!</v>
      </c>
      <c r="H515" s="39" t="e">
        <f t="shared" si="47"/>
        <v>#VALUE!</v>
      </c>
    </row>
    <row r="516" spans="1:8" x14ac:dyDescent="0.25">
      <c r="A516" s="54" t="e">
        <f t="shared" si="42"/>
        <v>#VALUE!</v>
      </c>
      <c r="B516" s="54" t="e">
        <f>IF(A516&gt;$A$4*12,"",VLOOKUP(A516,Lists!$L$5:$N$605,2,FALSE))</f>
        <v>#VALUE!</v>
      </c>
      <c r="C516" s="53" t="e">
        <f t="shared" si="43"/>
        <v>#VALUE!</v>
      </c>
      <c r="D516" s="39" t="e">
        <f t="shared" si="44"/>
        <v>#VALUE!</v>
      </c>
      <c r="E516" s="39" t="e">
        <f>IF(A516&gt;$A$4*12,"",ROUND(+'Local Minister Worksheet'!$E$20/12,0))</f>
        <v>#VALUE!</v>
      </c>
      <c r="F516" s="39" t="e">
        <f t="shared" si="45"/>
        <v>#VALUE!</v>
      </c>
      <c r="G516" s="39" t="e">
        <f t="shared" si="46"/>
        <v>#VALUE!</v>
      </c>
      <c r="H516" s="39" t="e">
        <f t="shared" si="47"/>
        <v>#VALUE!</v>
      </c>
    </row>
    <row r="517" spans="1:8" x14ac:dyDescent="0.25">
      <c r="A517" s="54" t="e">
        <f t="shared" si="42"/>
        <v>#VALUE!</v>
      </c>
      <c r="B517" s="54" t="e">
        <f>IF(A517&gt;$A$4*12,"",VLOOKUP(A517,Lists!$L$5:$N$605,2,FALSE))</f>
        <v>#VALUE!</v>
      </c>
      <c r="C517" s="53" t="e">
        <f t="shared" si="43"/>
        <v>#VALUE!</v>
      </c>
      <c r="D517" s="39" t="e">
        <f t="shared" si="44"/>
        <v>#VALUE!</v>
      </c>
      <c r="E517" s="39" t="e">
        <f>IF(A517&gt;$A$4*12,"",ROUND(+'Local Minister Worksheet'!$E$20/12,0))</f>
        <v>#VALUE!</v>
      </c>
      <c r="F517" s="39" t="e">
        <f t="shared" si="45"/>
        <v>#VALUE!</v>
      </c>
      <c r="G517" s="39" t="e">
        <f t="shared" si="46"/>
        <v>#VALUE!</v>
      </c>
      <c r="H517" s="39" t="e">
        <f t="shared" si="47"/>
        <v>#VALUE!</v>
      </c>
    </row>
    <row r="518" spans="1:8" x14ac:dyDescent="0.25">
      <c r="A518" s="54" t="e">
        <f t="shared" si="42"/>
        <v>#VALUE!</v>
      </c>
      <c r="B518" s="54" t="e">
        <f>IF(A518&gt;$A$4*12,"",VLOOKUP(A518,Lists!$L$5:$N$605,2,FALSE))</f>
        <v>#VALUE!</v>
      </c>
      <c r="C518" s="53" t="e">
        <f t="shared" si="43"/>
        <v>#VALUE!</v>
      </c>
      <c r="D518" s="39" t="e">
        <f t="shared" si="44"/>
        <v>#VALUE!</v>
      </c>
      <c r="E518" s="39" t="e">
        <f>IF(A518&gt;$A$4*12,"",ROUND(+'Local Minister Worksheet'!$E$20/12,0))</f>
        <v>#VALUE!</v>
      </c>
      <c r="F518" s="39" t="e">
        <f t="shared" si="45"/>
        <v>#VALUE!</v>
      </c>
      <c r="G518" s="39" t="e">
        <f t="shared" si="46"/>
        <v>#VALUE!</v>
      </c>
      <c r="H518" s="39" t="e">
        <f t="shared" si="47"/>
        <v>#VALUE!</v>
      </c>
    </row>
    <row r="519" spans="1:8" x14ac:dyDescent="0.25">
      <c r="A519" s="54" t="e">
        <f t="shared" si="42"/>
        <v>#VALUE!</v>
      </c>
      <c r="B519" s="54" t="e">
        <f>IF(A519&gt;$A$4*12,"",VLOOKUP(A519,Lists!$L$5:$N$605,2,FALSE))</f>
        <v>#VALUE!</v>
      </c>
      <c r="C519" s="53" t="e">
        <f t="shared" si="43"/>
        <v>#VALUE!</v>
      </c>
      <c r="D519" s="39" t="e">
        <f t="shared" si="44"/>
        <v>#VALUE!</v>
      </c>
      <c r="E519" s="39" t="e">
        <f>IF(A519&gt;$A$4*12,"",ROUND(+'Local Minister Worksheet'!$E$20/12,0))</f>
        <v>#VALUE!</v>
      </c>
      <c r="F519" s="39" t="e">
        <f t="shared" si="45"/>
        <v>#VALUE!</v>
      </c>
      <c r="G519" s="39" t="e">
        <f t="shared" si="46"/>
        <v>#VALUE!</v>
      </c>
      <c r="H519" s="39" t="e">
        <f t="shared" si="47"/>
        <v>#VALUE!</v>
      </c>
    </row>
    <row r="520" spans="1:8" x14ac:dyDescent="0.25">
      <c r="A520" s="54" t="e">
        <f t="shared" ref="A520:A583" si="48">IF(A519&lt;($A$4*12),A519+1,"")</f>
        <v>#VALUE!</v>
      </c>
      <c r="B520" s="54" t="e">
        <f>IF(A520&gt;$A$4*12,"",VLOOKUP(A520,Lists!$L$5:$N$605,2,FALSE))</f>
        <v>#VALUE!</v>
      </c>
      <c r="C520" s="53" t="e">
        <f t="shared" ref="C520:C583" si="49">IF(A520&gt;$A$4*12,"",C519)</f>
        <v>#VALUE!</v>
      </c>
      <c r="D520" s="39" t="e">
        <f t="shared" ref="D520:D583" si="50">IF(A520&gt;$A$4*12,"",+H519)</f>
        <v>#VALUE!</v>
      </c>
      <c r="E520" s="39" t="e">
        <f>IF(A520&gt;$A$4*12,"",ROUND(+'Local Minister Worksheet'!$E$20/12,0))</f>
        <v>#VALUE!</v>
      </c>
      <c r="F520" s="39" t="e">
        <f t="shared" ref="F520:F583" si="51">IF(A520&gt;$A$4*12,"",ROUND((+D520+E520)*C520/12,0))</f>
        <v>#VALUE!</v>
      </c>
      <c r="G520" s="39" t="e">
        <f t="shared" ref="G520:G583" si="52">IF(A520&gt;$A$4*12,"",G519)</f>
        <v>#VALUE!</v>
      </c>
      <c r="H520" s="39" t="e">
        <f t="shared" ref="H520:H583" si="53">IF(A520&gt;$A$4*12,"",+D520+E520+F520-G520)</f>
        <v>#VALUE!</v>
      </c>
    </row>
    <row r="521" spans="1:8" x14ac:dyDescent="0.25">
      <c r="A521" s="54" t="e">
        <f t="shared" si="48"/>
        <v>#VALUE!</v>
      </c>
      <c r="B521" s="54" t="e">
        <f>IF(A521&gt;$A$4*12,"",VLOOKUP(A521,Lists!$L$5:$N$605,2,FALSE))</f>
        <v>#VALUE!</v>
      </c>
      <c r="C521" s="53" t="e">
        <f t="shared" si="49"/>
        <v>#VALUE!</v>
      </c>
      <c r="D521" s="39" t="e">
        <f t="shared" si="50"/>
        <v>#VALUE!</v>
      </c>
      <c r="E521" s="39" t="e">
        <f>IF(A521&gt;$A$4*12,"",ROUND(+'Local Minister Worksheet'!$E$20/12,0))</f>
        <v>#VALUE!</v>
      </c>
      <c r="F521" s="39" t="e">
        <f t="shared" si="51"/>
        <v>#VALUE!</v>
      </c>
      <c r="G521" s="39" t="e">
        <f t="shared" si="52"/>
        <v>#VALUE!</v>
      </c>
      <c r="H521" s="39" t="e">
        <f t="shared" si="53"/>
        <v>#VALUE!</v>
      </c>
    </row>
    <row r="522" spans="1:8" x14ac:dyDescent="0.25">
      <c r="A522" s="54" t="e">
        <f t="shared" si="48"/>
        <v>#VALUE!</v>
      </c>
      <c r="B522" s="54" t="e">
        <f>IF(A522&gt;$A$4*12,"",VLOOKUP(A522,Lists!$L$5:$N$605,2,FALSE))</f>
        <v>#VALUE!</v>
      </c>
      <c r="C522" s="53" t="e">
        <f t="shared" si="49"/>
        <v>#VALUE!</v>
      </c>
      <c r="D522" s="39" t="e">
        <f t="shared" si="50"/>
        <v>#VALUE!</v>
      </c>
      <c r="E522" s="39" t="e">
        <f>IF(A522&gt;$A$4*12,"",ROUND(+'Local Minister Worksheet'!$E$20/12,0))</f>
        <v>#VALUE!</v>
      </c>
      <c r="F522" s="39" t="e">
        <f t="shared" si="51"/>
        <v>#VALUE!</v>
      </c>
      <c r="G522" s="39" t="e">
        <f t="shared" si="52"/>
        <v>#VALUE!</v>
      </c>
      <c r="H522" s="39" t="e">
        <f t="shared" si="53"/>
        <v>#VALUE!</v>
      </c>
    </row>
    <row r="523" spans="1:8" x14ac:dyDescent="0.25">
      <c r="A523" s="54" t="e">
        <f t="shared" si="48"/>
        <v>#VALUE!</v>
      </c>
      <c r="B523" s="54" t="e">
        <f>IF(A523&gt;$A$4*12,"",VLOOKUP(A523,Lists!$L$5:$N$605,2,FALSE))</f>
        <v>#VALUE!</v>
      </c>
      <c r="C523" s="53" t="e">
        <f t="shared" si="49"/>
        <v>#VALUE!</v>
      </c>
      <c r="D523" s="39" t="e">
        <f t="shared" si="50"/>
        <v>#VALUE!</v>
      </c>
      <c r="E523" s="39" t="e">
        <f>IF(A523&gt;$A$4*12,"",ROUND(+'Local Minister Worksheet'!$E$20/12,0))</f>
        <v>#VALUE!</v>
      </c>
      <c r="F523" s="39" t="e">
        <f t="shared" si="51"/>
        <v>#VALUE!</v>
      </c>
      <c r="G523" s="39" t="e">
        <f t="shared" si="52"/>
        <v>#VALUE!</v>
      </c>
      <c r="H523" s="39" t="e">
        <f t="shared" si="53"/>
        <v>#VALUE!</v>
      </c>
    </row>
    <row r="524" spans="1:8" x14ac:dyDescent="0.25">
      <c r="A524" s="54" t="e">
        <f t="shared" si="48"/>
        <v>#VALUE!</v>
      </c>
      <c r="B524" s="54" t="e">
        <f>IF(A524&gt;$A$4*12,"",VLOOKUP(A524,Lists!$L$5:$N$605,2,FALSE))</f>
        <v>#VALUE!</v>
      </c>
      <c r="C524" s="53" t="e">
        <f t="shared" si="49"/>
        <v>#VALUE!</v>
      </c>
      <c r="D524" s="39" t="e">
        <f t="shared" si="50"/>
        <v>#VALUE!</v>
      </c>
      <c r="E524" s="39" t="e">
        <f>IF(A524&gt;$A$4*12,"",ROUND(+'Local Minister Worksheet'!$E$20/12,0))</f>
        <v>#VALUE!</v>
      </c>
      <c r="F524" s="39" t="e">
        <f t="shared" si="51"/>
        <v>#VALUE!</v>
      </c>
      <c r="G524" s="39" t="e">
        <f t="shared" si="52"/>
        <v>#VALUE!</v>
      </c>
      <c r="H524" s="39" t="e">
        <f t="shared" si="53"/>
        <v>#VALUE!</v>
      </c>
    </row>
    <row r="525" spans="1:8" x14ac:dyDescent="0.25">
      <c r="A525" s="54" t="e">
        <f t="shared" si="48"/>
        <v>#VALUE!</v>
      </c>
      <c r="B525" s="54" t="e">
        <f>IF(A525&gt;$A$4*12,"",VLOOKUP(A525,Lists!$L$5:$N$605,2,FALSE))</f>
        <v>#VALUE!</v>
      </c>
      <c r="C525" s="53" t="e">
        <f t="shared" si="49"/>
        <v>#VALUE!</v>
      </c>
      <c r="D525" s="39" t="e">
        <f t="shared" si="50"/>
        <v>#VALUE!</v>
      </c>
      <c r="E525" s="39" t="e">
        <f>IF(A525&gt;$A$4*12,"",ROUND(+'Local Minister Worksheet'!$E$20/12,0))</f>
        <v>#VALUE!</v>
      </c>
      <c r="F525" s="39" t="e">
        <f t="shared" si="51"/>
        <v>#VALUE!</v>
      </c>
      <c r="G525" s="39" t="e">
        <f t="shared" si="52"/>
        <v>#VALUE!</v>
      </c>
      <c r="H525" s="39" t="e">
        <f t="shared" si="53"/>
        <v>#VALUE!</v>
      </c>
    </row>
    <row r="526" spans="1:8" x14ac:dyDescent="0.25">
      <c r="A526" s="54" t="e">
        <f t="shared" si="48"/>
        <v>#VALUE!</v>
      </c>
      <c r="B526" s="54" t="e">
        <f>IF(A526&gt;$A$4*12,"",VLOOKUP(A526,Lists!$L$5:$N$605,2,FALSE))</f>
        <v>#VALUE!</v>
      </c>
      <c r="C526" s="53" t="e">
        <f t="shared" si="49"/>
        <v>#VALUE!</v>
      </c>
      <c r="D526" s="39" t="e">
        <f t="shared" si="50"/>
        <v>#VALUE!</v>
      </c>
      <c r="E526" s="39" t="e">
        <f>IF(A526&gt;$A$4*12,"",ROUND(+'Local Minister Worksheet'!$E$20/12,0))</f>
        <v>#VALUE!</v>
      </c>
      <c r="F526" s="39" t="e">
        <f t="shared" si="51"/>
        <v>#VALUE!</v>
      </c>
      <c r="G526" s="39" t="e">
        <f t="shared" si="52"/>
        <v>#VALUE!</v>
      </c>
      <c r="H526" s="39" t="e">
        <f t="shared" si="53"/>
        <v>#VALUE!</v>
      </c>
    </row>
    <row r="527" spans="1:8" x14ac:dyDescent="0.25">
      <c r="A527" s="54" t="e">
        <f t="shared" si="48"/>
        <v>#VALUE!</v>
      </c>
      <c r="B527" s="54" t="e">
        <f>IF(A527&gt;$A$4*12,"",VLOOKUP(A527,Lists!$L$5:$N$605,2,FALSE))</f>
        <v>#VALUE!</v>
      </c>
      <c r="C527" s="53" t="e">
        <f t="shared" si="49"/>
        <v>#VALUE!</v>
      </c>
      <c r="D527" s="39" t="e">
        <f t="shared" si="50"/>
        <v>#VALUE!</v>
      </c>
      <c r="E527" s="39" t="e">
        <f>IF(A527&gt;$A$4*12,"",ROUND(+'Local Minister Worksheet'!$E$20/12,0))</f>
        <v>#VALUE!</v>
      </c>
      <c r="F527" s="39" t="e">
        <f t="shared" si="51"/>
        <v>#VALUE!</v>
      </c>
      <c r="G527" s="39" t="e">
        <f t="shared" si="52"/>
        <v>#VALUE!</v>
      </c>
      <c r="H527" s="39" t="e">
        <f t="shared" si="53"/>
        <v>#VALUE!</v>
      </c>
    </row>
    <row r="528" spans="1:8" x14ac:dyDescent="0.25">
      <c r="A528" s="54" t="e">
        <f t="shared" si="48"/>
        <v>#VALUE!</v>
      </c>
      <c r="B528" s="54" t="e">
        <f>IF(A528&gt;$A$4*12,"",VLOOKUP(A528,Lists!$L$5:$N$605,2,FALSE))</f>
        <v>#VALUE!</v>
      </c>
      <c r="C528" s="53" t="e">
        <f t="shared" si="49"/>
        <v>#VALUE!</v>
      </c>
      <c r="D528" s="39" t="e">
        <f t="shared" si="50"/>
        <v>#VALUE!</v>
      </c>
      <c r="E528" s="39" t="e">
        <f>IF(A528&gt;$A$4*12,"",ROUND(+'Local Minister Worksheet'!$E$20/12,0))</f>
        <v>#VALUE!</v>
      </c>
      <c r="F528" s="39" t="e">
        <f t="shared" si="51"/>
        <v>#VALUE!</v>
      </c>
      <c r="G528" s="39" t="e">
        <f t="shared" si="52"/>
        <v>#VALUE!</v>
      </c>
      <c r="H528" s="39" t="e">
        <f t="shared" si="53"/>
        <v>#VALUE!</v>
      </c>
    </row>
    <row r="529" spans="1:8" x14ac:dyDescent="0.25">
      <c r="A529" s="54" t="e">
        <f t="shared" si="48"/>
        <v>#VALUE!</v>
      </c>
      <c r="B529" s="54" t="e">
        <f>IF(A529&gt;$A$4*12,"",VLOOKUP(A529,Lists!$L$5:$N$605,2,FALSE))</f>
        <v>#VALUE!</v>
      </c>
      <c r="C529" s="53" t="e">
        <f t="shared" si="49"/>
        <v>#VALUE!</v>
      </c>
      <c r="D529" s="39" t="e">
        <f t="shared" si="50"/>
        <v>#VALUE!</v>
      </c>
      <c r="E529" s="39" t="e">
        <f>IF(A529&gt;$A$4*12,"",ROUND(+'Local Minister Worksheet'!$E$20/12,0))</f>
        <v>#VALUE!</v>
      </c>
      <c r="F529" s="39" t="e">
        <f t="shared" si="51"/>
        <v>#VALUE!</v>
      </c>
      <c r="G529" s="39" t="e">
        <f t="shared" si="52"/>
        <v>#VALUE!</v>
      </c>
      <c r="H529" s="39" t="e">
        <f t="shared" si="53"/>
        <v>#VALUE!</v>
      </c>
    </row>
    <row r="530" spans="1:8" x14ac:dyDescent="0.25">
      <c r="A530" s="54" t="e">
        <f t="shared" si="48"/>
        <v>#VALUE!</v>
      </c>
      <c r="B530" s="54" t="e">
        <f>IF(A530&gt;$A$4*12,"",VLOOKUP(A530,Lists!$L$5:$N$605,2,FALSE))</f>
        <v>#VALUE!</v>
      </c>
      <c r="C530" s="53" t="e">
        <f t="shared" si="49"/>
        <v>#VALUE!</v>
      </c>
      <c r="D530" s="39" t="e">
        <f t="shared" si="50"/>
        <v>#VALUE!</v>
      </c>
      <c r="E530" s="39" t="e">
        <f>IF(A530&gt;$A$4*12,"",ROUND(+'Local Minister Worksheet'!$E$20/12,0))</f>
        <v>#VALUE!</v>
      </c>
      <c r="F530" s="39" t="e">
        <f t="shared" si="51"/>
        <v>#VALUE!</v>
      </c>
      <c r="G530" s="39" t="e">
        <f t="shared" si="52"/>
        <v>#VALUE!</v>
      </c>
      <c r="H530" s="39" t="e">
        <f t="shared" si="53"/>
        <v>#VALUE!</v>
      </c>
    </row>
    <row r="531" spans="1:8" x14ac:dyDescent="0.25">
      <c r="A531" s="54" t="e">
        <f t="shared" si="48"/>
        <v>#VALUE!</v>
      </c>
      <c r="B531" s="54" t="e">
        <f>IF(A531&gt;$A$4*12,"",VLOOKUP(A531,Lists!$L$5:$N$605,2,FALSE))</f>
        <v>#VALUE!</v>
      </c>
      <c r="C531" s="53" t="e">
        <f t="shared" si="49"/>
        <v>#VALUE!</v>
      </c>
      <c r="D531" s="39" t="e">
        <f t="shared" si="50"/>
        <v>#VALUE!</v>
      </c>
      <c r="E531" s="39" t="e">
        <f>IF(A531&gt;$A$4*12,"",ROUND(+'Local Minister Worksheet'!$E$20/12,0))</f>
        <v>#VALUE!</v>
      </c>
      <c r="F531" s="39" t="e">
        <f t="shared" si="51"/>
        <v>#VALUE!</v>
      </c>
      <c r="G531" s="39" t="e">
        <f t="shared" si="52"/>
        <v>#VALUE!</v>
      </c>
      <c r="H531" s="39" t="e">
        <f t="shared" si="53"/>
        <v>#VALUE!</v>
      </c>
    </row>
    <row r="532" spans="1:8" x14ac:dyDescent="0.25">
      <c r="A532" s="54" t="e">
        <f t="shared" si="48"/>
        <v>#VALUE!</v>
      </c>
      <c r="B532" s="54" t="e">
        <f>IF(A532&gt;$A$4*12,"",VLOOKUP(A532,Lists!$L$5:$N$605,2,FALSE))</f>
        <v>#VALUE!</v>
      </c>
      <c r="C532" s="53" t="e">
        <f t="shared" si="49"/>
        <v>#VALUE!</v>
      </c>
      <c r="D532" s="39" t="e">
        <f t="shared" si="50"/>
        <v>#VALUE!</v>
      </c>
      <c r="E532" s="39" t="e">
        <f>IF(A532&gt;$A$4*12,"",ROUND(+'Local Minister Worksheet'!$E$20/12,0))</f>
        <v>#VALUE!</v>
      </c>
      <c r="F532" s="39" t="e">
        <f t="shared" si="51"/>
        <v>#VALUE!</v>
      </c>
      <c r="G532" s="39" t="e">
        <f t="shared" si="52"/>
        <v>#VALUE!</v>
      </c>
      <c r="H532" s="39" t="e">
        <f t="shared" si="53"/>
        <v>#VALUE!</v>
      </c>
    </row>
    <row r="533" spans="1:8" x14ac:dyDescent="0.25">
      <c r="A533" s="54" t="e">
        <f t="shared" si="48"/>
        <v>#VALUE!</v>
      </c>
      <c r="B533" s="54" t="e">
        <f>IF(A533&gt;$A$4*12,"",VLOOKUP(A533,Lists!$L$5:$N$605,2,FALSE))</f>
        <v>#VALUE!</v>
      </c>
      <c r="C533" s="53" t="e">
        <f t="shared" si="49"/>
        <v>#VALUE!</v>
      </c>
      <c r="D533" s="39" t="e">
        <f t="shared" si="50"/>
        <v>#VALUE!</v>
      </c>
      <c r="E533" s="39" t="e">
        <f>IF(A533&gt;$A$4*12,"",ROUND(+'Local Minister Worksheet'!$E$20/12,0))</f>
        <v>#VALUE!</v>
      </c>
      <c r="F533" s="39" t="e">
        <f t="shared" si="51"/>
        <v>#VALUE!</v>
      </c>
      <c r="G533" s="39" t="e">
        <f t="shared" si="52"/>
        <v>#VALUE!</v>
      </c>
      <c r="H533" s="39" t="e">
        <f t="shared" si="53"/>
        <v>#VALUE!</v>
      </c>
    </row>
    <row r="534" spans="1:8" x14ac:dyDescent="0.25">
      <c r="A534" s="54" t="e">
        <f t="shared" si="48"/>
        <v>#VALUE!</v>
      </c>
      <c r="B534" s="54" t="e">
        <f>IF(A534&gt;$A$4*12,"",VLOOKUP(A534,Lists!$L$5:$N$605,2,FALSE))</f>
        <v>#VALUE!</v>
      </c>
      <c r="C534" s="53" t="e">
        <f t="shared" si="49"/>
        <v>#VALUE!</v>
      </c>
      <c r="D534" s="39" t="e">
        <f t="shared" si="50"/>
        <v>#VALUE!</v>
      </c>
      <c r="E534" s="39" t="e">
        <f>IF(A534&gt;$A$4*12,"",ROUND(+'Local Minister Worksheet'!$E$20/12,0))</f>
        <v>#VALUE!</v>
      </c>
      <c r="F534" s="39" t="e">
        <f t="shared" si="51"/>
        <v>#VALUE!</v>
      </c>
      <c r="G534" s="39" t="e">
        <f t="shared" si="52"/>
        <v>#VALUE!</v>
      </c>
      <c r="H534" s="39" t="e">
        <f t="shared" si="53"/>
        <v>#VALUE!</v>
      </c>
    </row>
    <row r="535" spans="1:8" x14ac:dyDescent="0.25">
      <c r="A535" s="54" t="e">
        <f t="shared" si="48"/>
        <v>#VALUE!</v>
      </c>
      <c r="B535" s="54" t="e">
        <f>IF(A535&gt;$A$4*12,"",VLOOKUP(A535,Lists!$L$5:$N$605,2,FALSE))</f>
        <v>#VALUE!</v>
      </c>
      <c r="C535" s="53" t="e">
        <f t="shared" si="49"/>
        <v>#VALUE!</v>
      </c>
      <c r="D535" s="39" t="e">
        <f t="shared" si="50"/>
        <v>#VALUE!</v>
      </c>
      <c r="E535" s="39" t="e">
        <f>IF(A535&gt;$A$4*12,"",ROUND(+'Local Minister Worksheet'!$E$20/12,0))</f>
        <v>#VALUE!</v>
      </c>
      <c r="F535" s="39" t="e">
        <f t="shared" si="51"/>
        <v>#VALUE!</v>
      </c>
      <c r="G535" s="39" t="e">
        <f t="shared" si="52"/>
        <v>#VALUE!</v>
      </c>
      <c r="H535" s="39" t="e">
        <f t="shared" si="53"/>
        <v>#VALUE!</v>
      </c>
    </row>
    <row r="536" spans="1:8" x14ac:dyDescent="0.25">
      <c r="A536" s="54" t="e">
        <f t="shared" si="48"/>
        <v>#VALUE!</v>
      </c>
      <c r="B536" s="54" t="e">
        <f>IF(A536&gt;$A$4*12,"",VLOOKUP(A536,Lists!$L$5:$N$605,2,FALSE))</f>
        <v>#VALUE!</v>
      </c>
      <c r="C536" s="53" t="e">
        <f t="shared" si="49"/>
        <v>#VALUE!</v>
      </c>
      <c r="D536" s="39" t="e">
        <f t="shared" si="50"/>
        <v>#VALUE!</v>
      </c>
      <c r="E536" s="39" t="e">
        <f>IF(A536&gt;$A$4*12,"",ROUND(+'Local Minister Worksheet'!$E$20/12,0))</f>
        <v>#VALUE!</v>
      </c>
      <c r="F536" s="39" t="e">
        <f t="shared" si="51"/>
        <v>#VALUE!</v>
      </c>
      <c r="G536" s="39" t="e">
        <f t="shared" si="52"/>
        <v>#VALUE!</v>
      </c>
      <c r="H536" s="39" t="e">
        <f t="shared" si="53"/>
        <v>#VALUE!</v>
      </c>
    </row>
    <row r="537" spans="1:8" x14ac:dyDescent="0.25">
      <c r="A537" s="54" t="e">
        <f t="shared" si="48"/>
        <v>#VALUE!</v>
      </c>
      <c r="B537" s="54" t="e">
        <f>IF(A537&gt;$A$4*12,"",VLOOKUP(A537,Lists!$L$5:$N$605,2,FALSE))</f>
        <v>#VALUE!</v>
      </c>
      <c r="C537" s="53" t="e">
        <f t="shared" si="49"/>
        <v>#VALUE!</v>
      </c>
      <c r="D537" s="39" t="e">
        <f t="shared" si="50"/>
        <v>#VALUE!</v>
      </c>
      <c r="E537" s="39" t="e">
        <f>IF(A537&gt;$A$4*12,"",ROUND(+'Local Minister Worksheet'!$E$20/12,0))</f>
        <v>#VALUE!</v>
      </c>
      <c r="F537" s="39" t="e">
        <f t="shared" si="51"/>
        <v>#VALUE!</v>
      </c>
      <c r="G537" s="39" t="e">
        <f t="shared" si="52"/>
        <v>#VALUE!</v>
      </c>
      <c r="H537" s="39" t="e">
        <f t="shared" si="53"/>
        <v>#VALUE!</v>
      </c>
    </row>
    <row r="538" spans="1:8" x14ac:dyDescent="0.25">
      <c r="A538" s="54" t="e">
        <f t="shared" si="48"/>
        <v>#VALUE!</v>
      </c>
      <c r="B538" s="54" t="e">
        <f>IF(A538&gt;$A$4*12,"",VLOOKUP(A538,Lists!$L$5:$N$605,2,FALSE))</f>
        <v>#VALUE!</v>
      </c>
      <c r="C538" s="53" t="e">
        <f t="shared" si="49"/>
        <v>#VALUE!</v>
      </c>
      <c r="D538" s="39" t="e">
        <f t="shared" si="50"/>
        <v>#VALUE!</v>
      </c>
      <c r="E538" s="39" t="e">
        <f>IF(A538&gt;$A$4*12,"",ROUND(+'Local Minister Worksheet'!$E$20/12,0))</f>
        <v>#VALUE!</v>
      </c>
      <c r="F538" s="39" t="e">
        <f t="shared" si="51"/>
        <v>#VALUE!</v>
      </c>
      <c r="G538" s="39" t="e">
        <f t="shared" si="52"/>
        <v>#VALUE!</v>
      </c>
      <c r="H538" s="39" t="e">
        <f t="shared" si="53"/>
        <v>#VALUE!</v>
      </c>
    </row>
    <row r="539" spans="1:8" x14ac:dyDescent="0.25">
      <c r="A539" s="54" t="e">
        <f t="shared" si="48"/>
        <v>#VALUE!</v>
      </c>
      <c r="B539" s="54" t="e">
        <f>IF(A539&gt;$A$4*12,"",VLOOKUP(A539,Lists!$L$5:$N$605,2,FALSE))</f>
        <v>#VALUE!</v>
      </c>
      <c r="C539" s="53" t="e">
        <f t="shared" si="49"/>
        <v>#VALUE!</v>
      </c>
      <c r="D539" s="39" t="e">
        <f t="shared" si="50"/>
        <v>#VALUE!</v>
      </c>
      <c r="E539" s="39" t="e">
        <f>IF(A539&gt;$A$4*12,"",ROUND(+'Local Minister Worksheet'!$E$20/12,0))</f>
        <v>#VALUE!</v>
      </c>
      <c r="F539" s="39" t="e">
        <f t="shared" si="51"/>
        <v>#VALUE!</v>
      </c>
      <c r="G539" s="39" t="e">
        <f t="shared" si="52"/>
        <v>#VALUE!</v>
      </c>
      <c r="H539" s="39" t="e">
        <f t="shared" si="53"/>
        <v>#VALUE!</v>
      </c>
    </row>
    <row r="540" spans="1:8" x14ac:dyDescent="0.25">
      <c r="A540" s="54" t="e">
        <f t="shared" si="48"/>
        <v>#VALUE!</v>
      </c>
      <c r="B540" s="54" t="e">
        <f>IF(A540&gt;$A$4*12,"",VLOOKUP(A540,Lists!$L$5:$N$605,2,FALSE))</f>
        <v>#VALUE!</v>
      </c>
      <c r="C540" s="53" t="e">
        <f t="shared" si="49"/>
        <v>#VALUE!</v>
      </c>
      <c r="D540" s="39" t="e">
        <f t="shared" si="50"/>
        <v>#VALUE!</v>
      </c>
      <c r="E540" s="39" t="e">
        <f>IF(A540&gt;$A$4*12,"",ROUND(+'Local Minister Worksheet'!$E$20/12,0))</f>
        <v>#VALUE!</v>
      </c>
      <c r="F540" s="39" t="e">
        <f t="shared" si="51"/>
        <v>#VALUE!</v>
      </c>
      <c r="G540" s="39" t="e">
        <f t="shared" si="52"/>
        <v>#VALUE!</v>
      </c>
      <c r="H540" s="39" t="e">
        <f t="shared" si="53"/>
        <v>#VALUE!</v>
      </c>
    </row>
    <row r="541" spans="1:8" x14ac:dyDescent="0.25">
      <c r="A541" s="54" t="e">
        <f t="shared" si="48"/>
        <v>#VALUE!</v>
      </c>
      <c r="B541" s="54" t="e">
        <f>IF(A541&gt;$A$4*12,"",VLOOKUP(A541,Lists!$L$5:$N$605,2,FALSE))</f>
        <v>#VALUE!</v>
      </c>
      <c r="C541" s="53" t="e">
        <f t="shared" si="49"/>
        <v>#VALUE!</v>
      </c>
      <c r="D541" s="39" t="e">
        <f t="shared" si="50"/>
        <v>#VALUE!</v>
      </c>
      <c r="E541" s="39" t="e">
        <f>IF(A541&gt;$A$4*12,"",ROUND(+'Local Minister Worksheet'!$E$20/12,0))</f>
        <v>#VALUE!</v>
      </c>
      <c r="F541" s="39" t="e">
        <f t="shared" si="51"/>
        <v>#VALUE!</v>
      </c>
      <c r="G541" s="39" t="e">
        <f t="shared" si="52"/>
        <v>#VALUE!</v>
      </c>
      <c r="H541" s="39" t="e">
        <f t="shared" si="53"/>
        <v>#VALUE!</v>
      </c>
    </row>
    <row r="542" spans="1:8" x14ac:dyDescent="0.25">
      <c r="A542" s="54" t="e">
        <f t="shared" si="48"/>
        <v>#VALUE!</v>
      </c>
      <c r="B542" s="54" t="e">
        <f>IF(A542&gt;$A$4*12,"",VLOOKUP(A542,Lists!$L$5:$N$605,2,FALSE))</f>
        <v>#VALUE!</v>
      </c>
      <c r="C542" s="53" t="e">
        <f t="shared" si="49"/>
        <v>#VALUE!</v>
      </c>
      <c r="D542" s="39" t="e">
        <f t="shared" si="50"/>
        <v>#VALUE!</v>
      </c>
      <c r="E542" s="39" t="e">
        <f>IF(A542&gt;$A$4*12,"",ROUND(+'Local Minister Worksheet'!$E$20/12,0))</f>
        <v>#VALUE!</v>
      </c>
      <c r="F542" s="39" t="e">
        <f t="shared" si="51"/>
        <v>#VALUE!</v>
      </c>
      <c r="G542" s="39" t="e">
        <f t="shared" si="52"/>
        <v>#VALUE!</v>
      </c>
      <c r="H542" s="39" t="e">
        <f t="shared" si="53"/>
        <v>#VALUE!</v>
      </c>
    </row>
    <row r="543" spans="1:8" x14ac:dyDescent="0.25">
      <c r="A543" s="54" t="e">
        <f t="shared" si="48"/>
        <v>#VALUE!</v>
      </c>
      <c r="B543" s="54" t="e">
        <f>IF(A543&gt;$A$4*12,"",VLOOKUP(A543,Lists!$L$5:$N$605,2,FALSE))</f>
        <v>#VALUE!</v>
      </c>
      <c r="C543" s="53" t="e">
        <f t="shared" si="49"/>
        <v>#VALUE!</v>
      </c>
      <c r="D543" s="39" t="e">
        <f t="shared" si="50"/>
        <v>#VALUE!</v>
      </c>
      <c r="E543" s="39" t="e">
        <f>IF(A543&gt;$A$4*12,"",ROUND(+'Local Minister Worksheet'!$E$20/12,0))</f>
        <v>#VALUE!</v>
      </c>
      <c r="F543" s="39" t="e">
        <f t="shared" si="51"/>
        <v>#VALUE!</v>
      </c>
      <c r="G543" s="39" t="e">
        <f t="shared" si="52"/>
        <v>#VALUE!</v>
      </c>
      <c r="H543" s="39" t="e">
        <f t="shared" si="53"/>
        <v>#VALUE!</v>
      </c>
    </row>
    <row r="544" spans="1:8" x14ac:dyDescent="0.25">
      <c r="A544" s="54" t="e">
        <f t="shared" si="48"/>
        <v>#VALUE!</v>
      </c>
      <c r="B544" s="54" t="e">
        <f>IF(A544&gt;$A$4*12,"",VLOOKUP(A544,Lists!$L$5:$N$605,2,FALSE))</f>
        <v>#VALUE!</v>
      </c>
      <c r="C544" s="53" t="e">
        <f t="shared" si="49"/>
        <v>#VALUE!</v>
      </c>
      <c r="D544" s="39" t="e">
        <f t="shared" si="50"/>
        <v>#VALUE!</v>
      </c>
      <c r="E544" s="39" t="e">
        <f>IF(A544&gt;$A$4*12,"",ROUND(+'Local Minister Worksheet'!$E$20/12,0))</f>
        <v>#VALUE!</v>
      </c>
      <c r="F544" s="39" t="e">
        <f t="shared" si="51"/>
        <v>#VALUE!</v>
      </c>
      <c r="G544" s="39" t="e">
        <f t="shared" si="52"/>
        <v>#VALUE!</v>
      </c>
      <c r="H544" s="39" t="e">
        <f t="shared" si="53"/>
        <v>#VALUE!</v>
      </c>
    </row>
    <row r="545" spans="1:8" x14ac:dyDescent="0.25">
      <c r="A545" s="54" t="e">
        <f t="shared" si="48"/>
        <v>#VALUE!</v>
      </c>
      <c r="B545" s="54" t="e">
        <f>IF(A545&gt;$A$4*12,"",VLOOKUP(A545,Lists!$L$5:$N$605,2,FALSE))</f>
        <v>#VALUE!</v>
      </c>
      <c r="C545" s="53" t="e">
        <f t="shared" si="49"/>
        <v>#VALUE!</v>
      </c>
      <c r="D545" s="39" t="e">
        <f t="shared" si="50"/>
        <v>#VALUE!</v>
      </c>
      <c r="E545" s="39" t="e">
        <f>IF(A545&gt;$A$4*12,"",ROUND(+'Local Minister Worksheet'!$E$20/12,0))</f>
        <v>#VALUE!</v>
      </c>
      <c r="F545" s="39" t="e">
        <f t="shared" si="51"/>
        <v>#VALUE!</v>
      </c>
      <c r="G545" s="39" t="e">
        <f t="shared" si="52"/>
        <v>#VALUE!</v>
      </c>
      <c r="H545" s="39" t="e">
        <f t="shared" si="53"/>
        <v>#VALUE!</v>
      </c>
    </row>
    <row r="546" spans="1:8" x14ac:dyDescent="0.25">
      <c r="A546" s="54" t="e">
        <f t="shared" si="48"/>
        <v>#VALUE!</v>
      </c>
      <c r="B546" s="54" t="e">
        <f>IF(A546&gt;$A$4*12,"",VLOOKUP(A546,Lists!$L$5:$N$605,2,FALSE))</f>
        <v>#VALUE!</v>
      </c>
      <c r="C546" s="53" t="e">
        <f t="shared" si="49"/>
        <v>#VALUE!</v>
      </c>
      <c r="D546" s="39" t="e">
        <f t="shared" si="50"/>
        <v>#VALUE!</v>
      </c>
      <c r="E546" s="39" t="e">
        <f>IF(A546&gt;$A$4*12,"",ROUND(+'Local Minister Worksheet'!$E$20/12,0))</f>
        <v>#VALUE!</v>
      </c>
      <c r="F546" s="39" t="e">
        <f t="shared" si="51"/>
        <v>#VALUE!</v>
      </c>
      <c r="G546" s="39" t="e">
        <f t="shared" si="52"/>
        <v>#VALUE!</v>
      </c>
      <c r="H546" s="39" t="e">
        <f t="shared" si="53"/>
        <v>#VALUE!</v>
      </c>
    </row>
    <row r="547" spans="1:8" x14ac:dyDescent="0.25">
      <c r="A547" s="54" t="e">
        <f t="shared" si="48"/>
        <v>#VALUE!</v>
      </c>
      <c r="B547" s="54" t="e">
        <f>IF(A547&gt;$A$4*12,"",VLOOKUP(A547,Lists!$L$5:$N$605,2,FALSE))</f>
        <v>#VALUE!</v>
      </c>
      <c r="C547" s="53" t="e">
        <f t="shared" si="49"/>
        <v>#VALUE!</v>
      </c>
      <c r="D547" s="39" t="e">
        <f t="shared" si="50"/>
        <v>#VALUE!</v>
      </c>
      <c r="E547" s="39" t="e">
        <f>IF(A547&gt;$A$4*12,"",ROUND(+'Local Minister Worksheet'!$E$20/12,0))</f>
        <v>#VALUE!</v>
      </c>
      <c r="F547" s="39" t="e">
        <f t="shared" si="51"/>
        <v>#VALUE!</v>
      </c>
      <c r="G547" s="39" t="e">
        <f t="shared" si="52"/>
        <v>#VALUE!</v>
      </c>
      <c r="H547" s="39" t="e">
        <f t="shared" si="53"/>
        <v>#VALUE!</v>
      </c>
    </row>
    <row r="548" spans="1:8" x14ac:dyDescent="0.25">
      <c r="A548" s="54" t="e">
        <f t="shared" si="48"/>
        <v>#VALUE!</v>
      </c>
      <c r="B548" s="54" t="e">
        <f>IF(A548&gt;$A$4*12,"",VLOOKUP(A548,Lists!$L$5:$N$605,2,FALSE))</f>
        <v>#VALUE!</v>
      </c>
      <c r="C548" s="53" t="e">
        <f t="shared" si="49"/>
        <v>#VALUE!</v>
      </c>
      <c r="D548" s="39" t="e">
        <f t="shared" si="50"/>
        <v>#VALUE!</v>
      </c>
      <c r="E548" s="39" t="e">
        <f>IF(A548&gt;$A$4*12,"",ROUND(+'Local Minister Worksheet'!$E$20/12,0))</f>
        <v>#VALUE!</v>
      </c>
      <c r="F548" s="39" t="e">
        <f t="shared" si="51"/>
        <v>#VALUE!</v>
      </c>
      <c r="G548" s="39" t="e">
        <f t="shared" si="52"/>
        <v>#VALUE!</v>
      </c>
      <c r="H548" s="39" t="e">
        <f t="shared" si="53"/>
        <v>#VALUE!</v>
      </c>
    </row>
    <row r="549" spans="1:8" x14ac:dyDescent="0.25">
      <c r="A549" s="54" t="e">
        <f t="shared" si="48"/>
        <v>#VALUE!</v>
      </c>
      <c r="B549" s="54" t="e">
        <f>IF(A549&gt;$A$4*12,"",VLOOKUP(A549,Lists!$L$5:$N$605,2,FALSE))</f>
        <v>#VALUE!</v>
      </c>
      <c r="C549" s="53" t="e">
        <f t="shared" si="49"/>
        <v>#VALUE!</v>
      </c>
      <c r="D549" s="39" t="e">
        <f t="shared" si="50"/>
        <v>#VALUE!</v>
      </c>
      <c r="E549" s="39" t="e">
        <f>IF(A549&gt;$A$4*12,"",ROUND(+'Local Minister Worksheet'!$E$20/12,0))</f>
        <v>#VALUE!</v>
      </c>
      <c r="F549" s="39" t="e">
        <f t="shared" si="51"/>
        <v>#VALUE!</v>
      </c>
      <c r="G549" s="39" t="e">
        <f t="shared" si="52"/>
        <v>#VALUE!</v>
      </c>
      <c r="H549" s="39" t="e">
        <f t="shared" si="53"/>
        <v>#VALUE!</v>
      </c>
    </row>
    <row r="550" spans="1:8" x14ac:dyDescent="0.25">
      <c r="A550" s="54" t="e">
        <f t="shared" si="48"/>
        <v>#VALUE!</v>
      </c>
      <c r="B550" s="54" t="e">
        <f>IF(A550&gt;$A$4*12,"",VLOOKUP(A550,Lists!$L$5:$N$605,2,FALSE))</f>
        <v>#VALUE!</v>
      </c>
      <c r="C550" s="53" t="e">
        <f t="shared" si="49"/>
        <v>#VALUE!</v>
      </c>
      <c r="D550" s="39" t="e">
        <f t="shared" si="50"/>
        <v>#VALUE!</v>
      </c>
      <c r="E550" s="39" t="e">
        <f>IF(A550&gt;$A$4*12,"",ROUND(+'Local Minister Worksheet'!$E$20/12,0))</f>
        <v>#VALUE!</v>
      </c>
      <c r="F550" s="39" t="e">
        <f t="shared" si="51"/>
        <v>#VALUE!</v>
      </c>
      <c r="G550" s="39" t="e">
        <f t="shared" si="52"/>
        <v>#VALUE!</v>
      </c>
      <c r="H550" s="39" t="e">
        <f t="shared" si="53"/>
        <v>#VALUE!</v>
      </c>
    </row>
    <row r="551" spans="1:8" x14ac:dyDescent="0.25">
      <c r="A551" s="54" t="e">
        <f t="shared" si="48"/>
        <v>#VALUE!</v>
      </c>
      <c r="B551" s="54" t="e">
        <f>IF(A551&gt;$A$4*12,"",VLOOKUP(A551,Lists!$L$5:$N$605,2,FALSE))</f>
        <v>#VALUE!</v>
      </c>
      <c r="C551" s="53" t="e">
        <f t="shared" si="49"/>
        <v>#VALUE!</v>
      </c>
      <c r="D551" s="39" t="e">
        <f t="shared" si="50"/>
        <v>#VALUE!</v>
      </c>
      <c r="E551" s="39" t="e">
        <f>IF(A551&gt;$A$4*12,"",ROUND(+'Local Minister Worksheet'!$E$20/12,0))</f>
        <v>#VALUE!</v>
      </c>
      <c r="F551" s="39" t="e">
        <f t="shared" si="51"/>
        <v>#VALUE!</v>
      </c>
      <c r="G551" s="39" t="e">
        <f t="shared" si="52"/>
        <v>#VALUE!</v>
      </c>
      <c r="H551" s="39" t="e">
        <f t="shared" si="53"/>
        <v>#VALUE!</v>
      </c>
    </row>
    <row r="552" spans="1:8" x14ac:dyDescent="0.25">
      <c r="A552" s="54" t="e">
        <f t="shared" si="48"/>
        <v>#VALUE!</v>
      </c>
      <c r="B552" s="54" t="e">
        <f>IF(A552&gt;$A$4*12,"",VLOOKUP(A552,Lists!$L$5:$N$605,2,FALSE))</f>
        <v>#VALUE!</v>
      </c>
      <c r="C552" s="53" t="e">
        <f t="shared" si="49"/>
        <v>#VALUE!</v>
      </c>
      <c r="D552" s="39" t="e">
        <f t="shared" si="50"/>
        <v>#VALUE!</v>
      </c>
      <c r="E552" s="39" t="e">
        <f>IF(A552&gt;$A$4*12,"",ROUND(+'Local Minister Worksheet'!$E$20/12,0))</f>
        <v>#VALUE!</v>
      </c>
      <c r="F552" s="39" t="e">
        <f t="shared" si="51"/>
        <v>#VALUE!</v>
      </c>
      <c r="G552" s="39" t="e">
        <f t="shared" si="52"/>
        <v>#VALUE!</v>
      </c>
      <c r="H552" s="39" t="e">
        <f t="shared" si="53"/>
        <v>#VALUE!</v>
      </c>
    </row>
    <row r="553" spans="1:8" x14ac:dyDescent="0.25">
      <c r="A553" s="54" t="e">
        <f t="shared" si="48"/>
        <v>#VALUE!</v>
      </c>
      <c r="B553" s="54" t="e">
        <f>IF(A553&gt;$A$4*12,"",VLOOKUP(A553,Lists!$L$5:$N$605,2,FALSE))</f>
        <v>#VALUE!</v>
      </c>
      <c r="C553" s="53" t="e">
        <f t="shared" si="49"/>
        <v>#VALUE!</v>
      </c>
      <c r="D553" s="39" t="e">
        <f t="shared" si="50"/>
        <v>#VALUE!</v>
      </c>
      <c r="E553" s="39" t="e">
        <f>IF(A553&gt;$A$4*12,"",ROUND(+'Local Minister Worksheet'!$E$20/12,0))</f>
        <v>#VALUE!</v>
      </c>
      <c r="F553" s="39" t="e">
        <f t="shared" si="51"/>
        <v>#VALUE!</v>
      </c>
      <c r="G553" s="39" t="e">
        <f t="shared" si="52"/>
        <v>#VALUE!</v>
      </c>
      <c r="H553" s="39" t="e">
        <f t="shared" si="53"/>
        <v>#VALUE!</v>
      </c>
    </row>
    <row r="554" spans="1:8" x14ac:dyDescent="0.25">
      <c r="A554" s="54" t="e">
        <f t="shared" si="48"/>
        <v>#VALUE!</v>
      </c>
      <c r="B554" s="54" t="e">
        <f>IF(A554&gt;$A$4*12,"",VLOOKUP(A554,Lists!$L$5:$N$605,2,FALSE))</f>
        <v>#VALUE!</v>
      </c>
      <c r="C554" s="53" t="e">
        <f t="shared" si="49"/>
        <v>#VALUE!</v>
      </c>
      <c r="D554" s="39" t="e">
        <f t="shared" si="50"/>
        <v>#VALUE!</v>
      </c>
      <c r="E554" s="39" t="e">
        <f>IF(A554&gt;$A$4*12,"",ROUND(+'Local Minister Worksheet'!$E$20/12,0))</f>
        <v>#VALUE!</v>
      </c>
      <c r="F554" s="39" t="e">
        <f t="shared" si="51"/>
        <v>#VALUE!</v>
      </c>
      <c r="G554" s="39" t="e">
        <f t="shared" si="52"/>
        <v>#VALUE!</v>
      </c>
      <c r="H554" s="39" t="e">
        <f t="shared" si="53"/>
        <v>#VALUE!</v>
      </c>
    </row>
    <row r="555" spans="1:8" x14ac:dyDescent="0.25">
      <c r="A555" s="54" t="e">
        <f t="shared" si="48"/>
        <v>#VALUE!</v>
      </c>
      <c r="B555" s="54" t="e">
        <f>IF(A555&gt;$A$4*12,"",VLOOKUP(A555,Lists!$L$5:$N$605,2,FALSE))</f>
        <v>#VALUE!</v>
      </c>
      <c r="C555" s="53" t="e">
        <f t="shared" si="49"/>
        <v>#VALUE!</v>
      </c>
      <c r="D555" s="39" t="e">
        <f t="shared" si="50"/>
        <v>#VALUE!</v>
      </c>
      <c r="E555" s="39" t="e">
        <f>IF(A555&gt;$A$4*12,"",ROUND(+'Local Minister Worksheet'!$E$20/12,0))</f>
        <v>#VALUE!</v>
      </c>
      <c r="F555" s="39" t="e">
        <f t="shared" si="51"/>
        <v>#VALUE!</v>
      </c>
      <c r="G555" s="39" t="e">
        <f t="shared" si="52"/>
        <v>#VALUE!</v>
      </c>
      <c r="H555" s="39" t="e">
        <f t="shared" si="53"/>
        <v>#VALUE!</v>
      </c>
    </row>
    <row r="556" spans="1:8" x14ac:dyDescent="0.25">
      <c r="A556" s="54" t="e">
        <f t="shared" si="48"/>
        <v>#VALUE!</v>
      </c>
      <c r="B556" s="54" t="e">
        <f>IF(A556&gt;$A$4*12,"",VLOOKUP(A556,Lists!$L$5:$N$605,2,FALSE))</f>
        <v>#VALUE!</v>
      </c>
      <c r="C556" s="53" t="e">
        <f t="shared" si="49"/>
        <v>#VALUE!</v>
      </c>
      <c r="D556" s="39" t="e">
        <f t="shared" si="50"/>
        <v>#VALUE!</v>
      </c>
      <c r="E556" s="39" t="e">
        <f>IF(A556&gt;$A$4*12,"",ROUND(+'Local Minister Worksheet'!$E$20/12,0))</f>
        <v>#VALUE!</v>
      </c>
      <c r="F556" s="39" t="e">
        <f t="shared" si="51"/>
        <v>#VALUE!</v>
      </c>
      <c r="G556" s="39" t="e">
        <f t="shared" si="52"/>
        <v>#VALUE!</v>
      </c>
      <c r="H556" s="39" t="e">
        <f t="shared" si="53"/>
        <v>#VALUE!</v>
      </c>
    </row>
    <row r="557" spans="1:8" x14ac:dyDescent="0.25">
      <c r="A557" s="54" t="e">
        <f t="shared" si="48"/>
        <v>#VALUE!</v>
      </c>
      <c r="B557" s="54" t="e">
        <f>IF(A557&gt;$A$4*12,"",VLOOKUP(A557,Lists!$L$5:$N$605,2,FALSE))</f>
        <v>#VALUE!</v>
      </c>
      <c r="C557" s="53" t="e">
        <f t="shared" si="49"/>
        <v>#VALUE!</v>
      </c>
      <c r="D557" s="39" t="e">
        <f t="shared" si="50"/>
        <v>#VALUE!</v>
      </c>
      <c r="E557" s="39" t="e">
        <f>IF(A557&gt;$A$4*12,"",ROUND(+'Local Minister Worksheet'!$E$20/12,0))</f>
        <v>#VALUE!</v>
      </c>
      <c r="F557" s="39" t="e">
        <f t="shared" si="51"/>
        <v>#VALUE!</v>
      </c>
      <c r="G557" s="39" t="e">
        <f t="shared" si="52"/>
        <v>#VALUE!</v>
      </c>
      <c r="H557" s="39" t="e">
        <f t="shared" si="53"/>
        <v>#VALUE!</v>
      </c>
    </row>
    <row r="558" spans="1:8" x14ac:dyDescent="0.25">
      <c r="A558" s="54" t="e">
        <f t="shared" si="48"/>
        <v>#VALUE!</v>
      </c>
      <c r="B558" s="54" t="e">
        <f>IF(A558&gt;$A$4*12,"",VLOOKUP(A558,Lists!$L$5:$N$605,2,FALSE))</f>
        <v>#VALUE!</v>
      </c>
      <c r="C558" s="53" t="e">
        <f t="shared" si="49"/>
        <v>#VALUE!</v>
      </c>
      <c r="D558" s="39" t="e">
        <f t="shared" si="50"/>
        <v>#VALUE!</v>
      </c>
      <c r="E558" s="39" t="e">
        <f>IF(A558&gt;$A$4*12,"",ROUND(+'Local Minister Worksheet'!$E$20/12,0))</f>
        <v>#VALUE!</v>
      </c>
      <c r="F558" s="39" t="e">
        <f t="shared" si="51"/>
        <v>#VALUE!</v>
      </c>
      <c r="G558" s="39" t="e">
        <f t="shared" si="52"/>
        <v>#VALUE!</v>
      </c>
      <c r="H558" s="39" t="e">
        <f t="shared" si="53"/>
        <v>#VALUE!</v>
      </c>
    </row>
    <row r="559" spans="1:8" x14ac:dyDescent="0.25">
      <c r="A559" s="54" t="e">
        <f t="shared" si="48"/>
        <v>#VALUE!</v>
      </c>
      <c r="B559" s="54" t="e">
        <f>IF(A559&gt;$A$4*12,"",VLOOKUP(A559,Lists!$L$5:$N$605,2,FALSE))</f>
        <v>#VALUE!</v>
      </c>
      <c r="C559" s="53" t="e">
        <f t="shared" si="49"/>
        <v>#VALUE!</v>
      </c>
      <c r="D559" s="39" t="e">
        <f t="shared" si="50"/>
        <v>#VALUE!</v>
      </c>
      <c r="E559" s="39" t="e">
        <f>IF(A559&gt;$A$4*12,"",ROUND(+'Local Minister Worksheet'!$E$20/12,0))</f>
        <v>#VALUE!</v>
      </c>
      <c r="F559" s="39" t="e">
        <f t="shared" si="51"/>
        <v>#VALUE!</v>
      </c>
      <c r="G559" s="39" t="e">
        <f t="shared" si="52"/>
        <v>#VALUE!</v>
      </c>
      <c r="H559" s="39" t="e">
        <f t="shared" si="53"/>
        <v>#VALUE!</v>
      </c>
    </row>
    <row r="560" spans="1:8" x14ac:dyDescent="0.25">
      <c r="A560" s="54" t="e">
        <f t="shared" si="48"/>
        <v>#VALUE!</v>
      </c>
      <c r="B560" s="54" t="e">
        <f>IF(A560&gt;$A$4*12,"",VLOOKUP(A560,Lists!$L$5:$N$605,2,FALSE))</f>
        <v>#VALUE!</v>
      </c>
      <c r="C560" s="53" t="e">
        <f t="shared" si="49"/>
        <v>#VALUE!</v>
      </c>
      <c r="D560" s="39" t="e">
        <f t="shared" si="50"/>
        <v>#VALUE!</v>
      </c>
      <c r="E560" s="39" t="e">
        <f>IF(A560&gt;$A$4*12,"",ROUND(+'Local Minister Worksheet'!$E$20/12,0))</f>
        <v>#VALUE!</v>
      </c>
      <c r="F560" s="39" t="e">
        <f t="shared" si="51"/>
        <v>#VALUE!</v>
      </c>
      <c r="G560" s="39" t="e">
        <f t="shared" si="52"/>
        <v>#VALUE!</v>
      </c>
      <c r="H560" s="39" t="e">
        <f t="shared" si="53"/>
        <v>#VALUE!</v>
      </c>
    </row>
    <row r="561" spans="1:8" x14ac:dyDescent="0.25">
      <c r="A561" s="54" t="e">
        <f t="shared" si="48"/>
        <v>#VALUE!</v>
      </c>
      <c r="B561" s="54" t="e">
        <f>IF(A561&gt;$A$4*12,"",VLOOKUP(A561,Lists!$L$5:$N$605,2,FALSE))</f>
        <v>#VALUE!</v>
      </c>
      <c r="C561" s="53" t="e">
        <f t="shared" si="49"/>
        <v>#VALUE!</v>
      </c>
      <c r="D561" s="39" t="e">
        <f t="shared" si="50"/>
        <v>#VALUE!</v>
      </c>
      <c r="E561" s="39" t="e">
        <f>IF(A561&gt;$A$4*12,"",ROUND(+'Local Minister Worksheet'!$E$20/12,0))</f>
        <v>#VALUE!</v>
      </c>
      <c r="F561" s="39" t="e">
        <f t="shared" si="51"/>
        <v>#VALUE!</v>
      </c>
      <c r="G561" s="39" t="e">
        <f t="shared" si="52"/>
        <v>#VALUE!</v>
      </c>
      <c r="H561" s="39" t="e">
        <f t="shared" si="53"/>
        <v>#VALUE!</v>
      </c>
    </row>
    <row r="562" spans="1:8" x14ac:dyDescent="0.25">
      <c r="A562" s="54" t="e">
        <f t="shared" si="48"/>
        <v>#VALUE!</v>
      </c>
      <c r="B562" s="54" t="e">
        <f>IF(A562&gt;$A$4*12,"",VLOOKUP(A562,Lists!$L$5:$N$605,2,FALSE))</f>
        <v>#VALUE!</v>
      </c>
      <c r="C562" s="53" t="e">
        <f t="shared" si="49"/>
        <v>#VALUE!</v>
      </c>
      <c r="D562" s="39" t="e">
        <f t="shared" si="50"/>
        <v>#VALUE!</v>
      </c>
      <c r="E562" s="39" t="e">
        <f>IF(A562&gt;$A$4*12,"",ROUND(+'Local Minister Worksheet'!$E$20/12,0))</f>
        <v>#VALUE!</v>
      </c>
      <c r="F562" s="39" t="e">
        <f t="shared" si="51"/>
        <v>#VALUE!</v>
      </c>
      <c r="G562" s="39" t="e">
        <f t="shared" si="52"/>
        <v>#VALUE!</v>
      </c>
      <c r="H562" s="39" t="e">
        <f t="shared" si="53"/>
        <v>#VALUE!</v>
      </c>
    </row>
    <row r="563" spans="1:8" x14ac:dyDescent="0.25">
      <c r="A563" s="54" t="e">
        <f t="shared" si="48"/>
        <v>#VALUE!</v>
      </c>
      <c r="B563" s="54" t="e">
        <f>IF(A563&gt;$A$4*12,"",VLOOKUP(A563,Lists!$L$5:$N$605,2,FALSE))</f>
        <v>#VALUE!</v>
      </c>
      <c r="C563" s="53" t="e">
        <f t="shared" si="49"/>
        <v>#VALUE!</v>
      </c>
      <c r="D563" s="39" t="e">
        <f t="shared" si="50"/>
        <v>#VALUE!</v>
      </c>
      <c r="E563" s="39" t="e">
        <f>IF(A563&gt;$A$4*12,"",ROUND(+'Local Minister Worksheet'!$E$20/12,0))</f>
        <v>#VALUE!</v>
      </c>
      <c r="F563" s="39" t="e">
        <f t="shared" si="51"/>
        <v>#VALUE!</v>
      </c>
      <c r="G563" s="39" t="e">
        <f t="shared" si="52"/>
        <v>#VALUE!</v>
      </c>
      <c r="H563" s="39" t="e">
        <f t="shared" si="53"/>
        <v>#VALUE!</v>
      </c>
    </row>
    <row r="564" spans="1:8" x14ac:dyDescent="0.25">
      <c r="A564" s="54" t="e">
        <f t="shared" si="48"/>
        <v>#VALUE!</v>
      </c>
      <c r="B564" s="54" t="e">
        <f>IF(A564&gt;$A$4*12,"",VLOOKUP(A564,Lists!$L$5:$N$605,2,FALSE))</f>
        <v>#VALUE!</v>
      </c>
      <c r="C564" s="53" t="e">
        <f t="shared" si="49"/>
        <v>#VALUE!</v>
      </c>
      <c r="D564" s="39" t="e">
        <f t="shared" si="50"/>
        <v>#VALUE!</v>
      </c>
      <c r="E564" s="39" t="e">
        <f>IF(A564&gt;$A$4*12,"",ROUND(+'Local Minister Worksheet'!$E$20/12,0))</f>
        <v>#VALUE!</v>
      </c>
      <c r="F564" s="39" t="e">
        <f t="shared" si="51"/>
        <v>#VALUE!</v>
      </c>
      <c r="G564" s="39" t="e">
        <f t="shared" si="52"/>
        <v>#VALUE!</v>
      </c>
      <c r="H564" s="39" t="e">
        <f t="shared" si="53"/>
        <v>#VALUE!</v>
      </c>
    </row>
    <row r="565" spans="1:8" x14ac:dyDescent="0.25">
      <c r="A565" s="54" t="e">
        <f t="shared" si="48"/>
        <v>#VALUE!</v>
      </c>
      <c r="B565" s="54" t="e">
        <f>IF(A565&gt;$A$4*12,"",VLOOKUP(A565,Lists!$L$5:$N$605,2,FALSE))</f>
        <v>#VALUE!</v>
      </c>
      <c r="C565" s="53" t="e">
        <f t="shared" si="49"/>
        <v>#VALUE!</v>
      </c>
      <c r="D565" s="39" t="e">
        <f t="shared" si="50"/>
        <v>#VALUE!</v>
      </c>
      <c r="E565" s="39" t="e">
        <f>IF(A565&gt;$A$4*12,"",ROUND(+'Local Minister Worksheet'!$E$20/12,0))</f>
        <v>#VALUE!</v>
      </c>
      <c r="F565" s="39" t="e">
        <f t="shared" si="51"/>
        <v>#VALUE!</v>
      </c>
      <c r="G565" s="39" t="e">
        <f t="shared" si="52"/>
        <v>#VALUE!</v>
      </c>
      <c r="H565" s="39" t="e">
        <f t="shared" si="53"/>
        <v>#VALUE!</v>
      </c>
    </row>
    <row r="566" spans="1:8" x14ac:dyDescent="0.25">
      <c r="A566" s="54" t="e">
        <f t="shared" si="48"/>
        <v>#VALUE!</v>
      </c>
      <c r="B566" s="54" t="e">
        <f>IF(A566&gt;$A$4*12,"",VLOOKUP(A566,Lists!$L$5:$N$605,2,FALSE))</f>
        <v>#VALUE!</v>
      </c>
      <c r="C566" s="53" t="e">
        <f t="shared" si="49"/>
        <v>#VALUE!</v>
      </c>
      <c r="D566" s="39" t="e">
        <f t="shared" si="50"/>
        <v>#VALUE!</v>
      </c>
      <c r="E566" s="39" t="e">
        <f>IF(A566&gt;$A$4*12,"",ROUND(+'Local Minister Worksheet'!$E$20/12,0))</f>
        <v>#VALUE!</v>
      </c>
      <c r="F566" s="39" t="e">
        <f t="shared" si="51"/>
        <v>#VALUE!</v>
      </c>
      <c r="G566" s="39" t="e">
        <f t="shared" si="52"/>
        <v>#VALUE!</v>
      </c>
      <c r="H566" s="39" t="e">
        <f t="shared" si="53"/>
        <v>#VALUE!</v>
      </c>
    </row>
    <row r="567" spans="1:8" x14ac:dyDescent="0.25">
      <c r="A567" s="54" t="e">
        <f t="shared" si="48"/>
        <v>#VALUE!</v>
      </c>
      <c r="B567" s="54" t="e">
        <f>IF(A567&gt;$A$4*12,"",VLOOKUP(A567,Lists!$L$5:$N$605,2,FALSE))</f>
        <v>#VALUE!</v>
      </c>
      <c r="C567" s="53" t="e">
        <f t="shared" si="49"/>
        <v>#VALUE!</v>
      </c>
      <c r="D567" s="39" t="e">
        <f t="shared" si="50"/>
        <v>#VALUE!</v>
      </c>
      <c r="E567" s="39" t="e">
        <f>IF(A567&gt;$A$4*12,"",ROUND(+'Local Minister Worksheet'!$E$20/12,0))</f>
        <v>#VALUE!</v>
      </c>
      <c r="F567" s="39" t="e">
        <f t="shared" si="51"/>
        <v>#VALUE!</v>
      </c>
      <c r="G567" s="39" t="e">
        <f t="shared" si="52"/>
        <v>#VALUE!</v>
      </c>
      <c r="H567" s="39" t="e">
        <f t="shared" si="53"/>
        <v>#VALUE!</v>
      </c>
    </row>
    <row r="568" spans="1:8" x14ac:dyDescent="0.25">
      <c r="A568" s="54" t="e">
        <f t="shared" si="48"/>
        <v>#VALUE!</v>
      </c>
      <c r="B568" s="54" t="e">
        <f>IF(A568&gt;$A$4*12,"",VLOOKUP(A568,Lists!$L$5:$N$605,2,FALSE))</f>
        <v>#VALUE!</v>
      </c>
      <c r="C568" s="53" t="e">
        <f t="shared" si="49"/>
        <v>#VALUE!</v>
      </c>
      <c r="D568" s="39" t="e">
        <f t="shared" si="50"/>
        <v>#VALUE!</v>
      </c>
      <c r="E568" s="39" t="e">
        <f>IF(A568&gt;$A$4*12,"",ROUND(+'Local Minister Worksheet'!$E$20/12,0))</f>
        <v>#VALUE!</v>
      </c>
      <c r="F568" s="39" t="e">
        <f t="shared" si="51"/>
        <v>#VALUE!</v>
      </c>
      <c r="G568" s="39" t="e">
        <f t="shared" si="52"/>
        <v>#VALUE!</v>
      </c>
      <c r="H568" s="39" t="e">
        <f t="shared" si="53"/>
        <v>#VALUE!</v>
      </c>
    </row>
    <row r="569" spans="1:8" x14ac:dyDescent="0.25">
      <c r="A569" s="54" t="e">
        <f t="shared" si="48"/>
        <v>#VALUE!</v>
      </c>
      <c r="B569" s="54" t="e">
        <f>IF(A569&gt;$A$4*12,"",VLOOKUP(A569,Lists!$L$5:$N$605,2,FALSE))</f>
        <v>#VALUE!</v>
      </c>
      <c r="C569" s="53" t="e">
        <f t="shared" si="49"/>
        <v>#VALUE!</v>
      </c>
      <c r="D569" s="39" t="e">
        <f t="shared" si="50"/>
        <v>#VALUE!</v>
      </c>
      <c r="E569" s="39" t="e">
        <f>IF(A569&gt;$A$4*12,"",ROUND(+'Local Minister Worksheet'!$E$20/12,0))</f>
        <v>#VALUE!</v>
      </c>
      <c r="F569" s="39" t="e">
        <f t="shared" si="51"/>
        <v>#VALUE!</v>
      </c>
      <c r="G569" s="39" t="e">
        <f t="shared" si="52"/>
        <v>#VALUE!</v>
      </c>
      <c r="H569" s="39" t="e">
        <f t="shared" si="53"/>
        <v>#VALUE!</v>
      </c>
    </row>
    <row r="570" spans="1:8" x14ac:dyDescent="0.25">
      <c r="A570" s="54" t="e">
        <f t="shared" si="48"/>
        <v>#VALUE!</v>
      </c>
      <c r="B570" s="54" t="e">
        <f>IF(A570&gt;$A$4*12,"",VLOOKUP(A570,Lists!$L$5:$N$605,2,FALSE))</f>
        <v>#VALUE!</v>
      </c>
      <c r="C570" s="53" t="e">
        <f t="shared" si="49"/>
        <v>#VALUE!</v>
      </c>
      <c r="D570" s="39" t="e">
        <f t="shared" si="50"/>
        <v>#VALUE!</v>
      </c>
      <c r="E570" s="39" t="e">
        <f>IF(A570&gt;$A$4*12,"",ROUND(+'Local Minister Worksheet'!$E$20/12,0))</f>
        <v>#VALUE!</v>
      </c>
      <c r="F570" s="39" t="e">
        <f t="shared" si="51"/>
        <v>#VALUE!</v>
      </c>
      <c r="G570" s="39" t="e">
        <f t="shared" si="52"/>
        <v>#VALUE!</v>
      </c>
      <c r="H570" s="39" t="e">
        <f t="shared" si="53"/>
        <v>#VALUE!</v>
      </c>
    </row>
    <row r="571" spans="1:8" x14ac:dyDescent="0.25">
      <c r="A571" s="54" t="e">
        <f t="shared" si="48"/>
        <v>#VALUE!</v>
      </c>
      <c r="B571" s="54" t="e">
        <f>IF(A571&gt;$A$4*12,"",VLOOKUP(A571,Lists!$L$5:$N$605,2,FALSE))</f>
        <v>#VALUE!</v>
      </c>
      <c r="C571" s="53" t="e">
        <f t="shared" si="49"/>
        <v>#VALUE!</v>
      </c>
      <c r="D571" s="39" t="e">
        <f t="shared" si="50"/>
        <v>#VALUE!</v>
      </c>
      <c r="E571" s="39" t="e">
        <f>IF(A571&gt;$A$4*12,"",ROUND(+'Local Minister Worksheet'!$E$20/12,0))</f>
        <v>#VALUE!</v>
      </c>
      <c r="F571" s="39" t="e">
        <f t="shared" si="51"/>
        <v>#VALUE!</v>
      </c>
      <c r="G571" s="39" t="e">
        <f t="shared" si="52"/>
        <v>#VALUE!</v>
      </c>
      <c r="H571" s="39" t="e">
        <f t="shared" si="53"/>
        <v>#VALUE!</v>
      </c>
    </row>
    <row r="572" spans="1:8" x14ac:dyDescent="0.25">
      <c r="A572" s="54" t="e">
        <f t="shared" si="48"/>
        <v>#VALUE!</v>
      </c>
      <c r="B572" s="54" t="e">
        <f>IF(A572&gt;$A$4*12,"",VLOOKUP(A572,Lists!$L$5:$N$605,2,FALSE))</f>
        <v>#VALUE!</v>
      </c>
      <c r="C572" s="53" t="e">
        <f t="shared" si="49"/>
        <v>#VALUE!</v>
      </c>
      <c r="D572" s="39" t="e">
        <f t="shared" si="50"/>
        <v>#VALUE!</v>
      </c>
      <c r="E572" s="39" t="e">
        <f>IF(A572&gt;$A$4*12,"",ROUND(+'Local Minister Worksheet'!$E$20/12,0))</f>
        <v>#VALUE!</v>
      </c>
      <c r="F572" s="39" t="e">
        <f t="shared" si="51"/>
        <v>#VALUE!</v>
      </c>
      <c r="G572" s="39" t="e">
        <f t="shared" si="52"/>
        <v>#VALUE!</v>
      </c>
      <c r="H572" s="39" t="e">
        <f t="shared" si="53"/>
        <v>#VALUE!</v>
      </c>
    </row>
    <row r="573" spans="1:8" x14ac:dyDescent="0.25">
      <c r="A573" s="54" t="e">
        <f t="shared" si="48"/>
        <v>#VALUE!</v>
      </c>
      <c r="B573" s="54" t="e">
        <f>IF(A573&gt;$A$4*12,"",VLOOKUP(A573,Lists!$L$5:$N$605,2,FALSE))</f>
        <v>#VALUE!</v>
      </c>
      <c r="C573" s="53" t="e">
        <f t="shared" si="49"/>
        <v>#VALUE!</v>
      </c>
      <c r="D573" s="39" t="e">
        <f t="shared" si="50"/>
        <v>#VALUE!</v>
      </c>
      <c r="E573" s="39" t="e">
        <f>IF(A573&gt;$A$4*12,"",ROUND(+'Local Minister Worksheet'!$E$20/12,0))</f>
        <v>#VALUE!</v>
      </c>
      <c r="F573" s="39" t="e">
        <f t="shared" si="51"/>
        <v>#VALUE!</v>
      </c>
      <c r="G573" s="39" t="e">
        <f t="shared" si="52"/>
        <v>#VALUE!</v>
      </c>
      <c r="H573" s="39" t="e">
        <f t="shared" si="53"/>
        <v>#VALUE!</v>
      </c>
    </row>
    <row r="574" spans="1:8" x14ac:dyDescent="0.25">
      <c r="A574" s="54" t="e">
        <f t="shared" si="48"/>
        <v>#VALUE!</v>
      </c>
      <c r="B574" s="54" t="e">
        <f>IF(A574&gt;$A$4*12,"",VLOOKUP(A574,Lists!$L$5:$N$605,2,FALSE))</f>
        <v>#VALUE!</v>
      </c>
      <c r="C574" s="53" t="e">
        <f t="shared" si="49"/>
        <v>#VALUE!</v>
      </c>
      <c r="D574" s="39" t="e">
        <f t="shared" si="50"/>
        <v>#VALUE!</v>
      </c>
      <c r="E574" s="39" t="e">
        <f>IF(A574&gt;$A$4*12,"",ROUND(+'Local Minister Worksheet'!$E$20/12,0))</f>
        <v>#VALUE!</v>
      </c>
      <c r="F574" s="39" t="e">
        <f t="shared" si="51"/>
        <v>#VALUE!</v>
      </c>
      <c r="G574" s="39" t="e">
        <f t="shared" si="52"/>
        <v>#VALUE!</v>
      </c>
      <c r="H574" s="39" t="e">
        <f t="shared" si="53"/>
        <v>#VALUE!</v>
      </c>
    </row>
    <row r="575" spans="1:8" x14ac:dyDescent="0.25">
      <c r="A575" s="54" t="e">
        <f t="shared" si="48"/>
        <v>#VALUE!</v>
      </c>
      <c r="B575" s="54" t="e">
        <f>IF(A575&gt;$A$4*12,"",VLOOKUP(A575,Lists!$L$5:$N$605,2,FALSE))</f>
        <v>#VALUE!</v>
      </c>
      <c r="C575" s="53" t="e">
        <f t="shared" si="49"/>
        <v>#VALUE!</v>
      </c>
      <c r="D575" s="39" t="e">
        <f t="shared" si="50"/>
        <v>#VALUE!</v>
      </c>
      <c r="E575" s="39" t="e">
        <f>IF(A575&gt;$A$4*12,"",ROUND(+'Local Minister Worksheet'!$E$20/12,0))</f>
        <v>#VALUE!</v>
      </c>
      <c r="F575" s="39" t="e">
        <f t="shared" si="51"/>
        <v>#VALUE!</v>
      </c>
      <c r="G575" s="39" t="e">
        <f t="shared" si="52"/>
        <v>#VALUE!</v>
      </c>
      <c r="H575" s="39" t="e">
        <f t="shared" si="53"/>
        <v>#VALUE!</v>
      </c>
    </row>
    <row r="576" spans="1:8" x14ac:dyDescent="0.25">
      <c r="A576" s="54" t="e">
        <f t="shared" si="48"/>
        <v>#VALUE!</v>
      </c>
      <c r="B576" s="54" t="e">
        <f>IF(A576&gt;$A$4*12,"",VLOOKUP(A576,Lists!$L$5:$N$605,2,FALSE))</f>
        <v>#VALUE!</v>
      </c>
      <c r="C576" s="53" t="e">
        <f t="shared" si="49"/>
        <v>#VALUE!</v>
      </c>
      <c r="D576" s="39" t="e">
        <f t="shared" si="50"/>
        <v>#VALUE!</v>
      </c>
      <c r="E576" s="39" t="e">
        <f>IF(A576&gt;$A$4*12,"",ROUND(+'Local Minister Worksheet'!$E$20/12,0))</f>
        <v>#VALUE!</v>
      </c>
      <c r="F576" s="39" t="e">
        <f t="shared" si="51"/>
        <v>#VALUE!</v>
      </c>
      <c r="G576" s="39" t="e">
        <f t="shared" si="52"/>
        <v>#VALUE!</v>
      </c>
      <c r="H576" s="39" t="e">
        <f t="shared" si="53"/>
        <v>#VALUE!</v>
      </c>
    </row>
    <row r="577" spans="1:8" x14ac:dyDescent="0.25">
      <c r="A577" s="54" t="e">
        <f t="shared" si="48"/>
        <v>#VALUE!</v>
      </c>
      <c r="B577" s="54" t="e">
        <f>IF(A577&gt;$A$4*12,"",VLOOKUP(A577,Lists!$L$5:$N$605,2,FALSE))</f>
        <v>#VALUE!</v>
      </c>
      <c r="C577" s="53" t="e">
        <f t="shared" si="49"/>
        <v>#VALUE!</v>
      </c>
      <c r="D577" s="39" t="e">
        <f t="shared" si="50"/>
        <v>#VALUE!</v>
      </c>
      <c r="E577" s="39" t="e">
        <f>IF(A577&gt;$A$4*12,"",ROUND(+'Local Minister Worksheet'!$E$20/12,0))</f>
        <v>#VALUE!</v>
      </c>
      <c r="F577" s="39" t="e">
        <f t="shared" si="51"/>
        <v>#VALUE!</v>
      </c>
      <c r="G577" s="39" t="e">
        <f t="shared" si="52"/>
        <v>#VALUE!</v>
      </c>
      <c r="H577" s="39" t="e">
        <f t="shared" si="53"/>
        <v>#VALUE!</v>
      </c>
    </row>
    <row r="578" spans="1:8" x14ac:dyDescent="0.25">
      <c r="A578" s="54" t="e">
        <f t="shared" si="48"/>
        <v>#VALUE!</v>
      </c>
      <c r="B578" s="54" t="e">
        <f>IF(A578&gt;$A$4*12,"",VLOOKUP(A578,Lists!$L$5:$N$605,2,FALSE))</f>
        <v>#VALUE!</v>
      </c>
      <c r="C578" s="53" t="e">
        <f t="shared" si="49"/>
        <v>#VALUE!</v>
      </c>
      <c r="D578" s="39" t="e">
        <f t="shared" si="50"/>
        <v>#VALUE!</v>
      </c>
      <c r="E578" s="39" t="e">
        <f>IF(A578&gt;$A$4*12,"",ROUND(+'Local Minister Worksheet'!$E$20/12,0))</f>
        <v>#VALUE!</v>
      </c>
      <c r="F578" s="39" t="e">
        <f t="shared" si="51"/>
        <v>#VALUE!</v>
      </c>
      <c r="G578" s="39" t="e">
        <f t="shared" si="52"/>
        <v>#VALUE!</v>
      </c>
      <c r="H578" s="39" t="e">
        <f t="shared" si="53"/>
        <v>#VALUE!</v>
      </c>
    </row>
    <row r="579" spans="1:8" x14ac:dyDescent="0.25">
      <c r="A579" s="54" t="e">
        <f t="shared" si="48"/>
        <v>#VALUE!</v>
      </c>
      <c r="B579" s="54" t="e">
        <f>IF(A579&gt;$A$4*12,"",VLOOKUP(A579,Lists!$L$5:$N$605,2,FALSE))</f>
        <v>#VALUE!</v>
      </c>
      <c r="C579" s="53" t="e">
        <f t="shared" si="49"/>
        <v>#VALUE!</v>
      </c>
      <c r="D579" s="39" t="e">
        <f t="shared" si="50"/>
        <v>#VALUE!</v>
      </c>
      <c r="E579" s="39" t="e">
        <f>IF(A579&gt;$A$4*12,"",ROUND(+'Local Minister Worksheet'!$E$20/12,0))</f>
        <v>#VALUE!</v>
      </c>
      <c r="F579" s="39" t="e">
        <f t="shared" si="51"/>
        <v>#VALUE!</v>
      </c>
      <c r="G579" s="39" t="e">
        <f t="shared" si="52"/>
        <v>#VALUE!</v>
      </c>
      <c r="H579" s="39" t="e">
        <f t="shared" si="53"/>
        <v>#VALUE!</v>
      </c>
    </row>
    <row r="580" spans="1:8" x14ac:dyDescent="0.25">
      <c r="A580" s="54" t="e">
        <f t="shared" si="48"/>
        <v>#VALUE!</v>
      </c>
      <c r="B580" s="54" t="e">
        <f>IF(A580&gt;$A$4*12,"",VLOOKUP(A580,Lists!$L$5:$N$605,2,FALSE))</f>
        <v>#VALUE!</v>
      </c>
      <c r="C580" s="53" t="e">
        <f t="shared" si="49"/>
        <v>#VALUE!</v>
      </c>
      <c r="D580" s="39" t="e">
        <f t="shared" si="50"/>
        <v>#VALUE!</v>
      </c>
      <c r="E580" s="39" t="e">
        <f>IF(A580&gt;$A$4*12,"",ROUND(+'Local Minister Worksheet'!$E$20/12,0))</f>
        <v>#VALUE!</v>
      </c>
      <c r="F580" s="39" t="e">
        <f t="shared" si="51"/>
        <v>#VALUE!</v>
      </c>
      <c r="G580" s="39" t="e">
        <f t="shared" si="52"/>
        <v>#VALUE!</v>
      </c>
      <c r="H580" s="39" t="e">
        <f t="shared" si="53"/>
        <v>#VALUE!</v>
      </c>
    </row>
    <row r="581" spans="1:8" x14ac:dyDescent="0.25">
      <c r="A581" s="54" t="e">
        <f t="shared" si="48"/>
        <v>#VALUE!</v>
      </c>
      <c r="B581" s="54" t="e">
        <f>IF(A581&gt;$A$4*12,"",VLOOKUP(A581,Lists!$L$5:$N$605,2,FALSE))</f>
        <v>#VALUE!</v>
      </c>
      <c r="C581" s="53" t="e">
        <f t="shared" si="49"/>
        <v>#VALUE!</v>
      </c>
      <c r="D581" s="39" t="e">
        <f t="shared" si="50"/>
        <v>#VALUE!</v>
      </c>
      <c r="E581" s="39" t="e">
        <f>IF(A581&gt;$A$4*12,"",ROUND(+'Local Minister Worksheet'!$E$20/12,0))</f>
        <v>#VALUE!</v>
      </c>
      <c r="F581" s="39" t="e">
        <f t="shared" si="51"/>
        <v>#VALUE!</v>
      </c>
      <c r="G581" s="39" t="e">
        <f t="shared" si="52"/>
        <v>#VALUE!</v>
      </c>
      <c r="H581" s="39" t="e">
        <f t="shared" si="53"/>
        <v>#VALUE!</v>
      </c>
    </row>
    <row r="582" spans="1:8" x14ac:dyDescent="0.25">
      <c r="A582" s="54" t="e">
        <f t="shared" si="48"/>
        <v>#VALUE!</v>
      </c>
      <c r="B582" s="54" t="e">
        <f>IF(A582&gt;$A$4*12,"",VLOOKUP(A582,Lists!$L$5:$N$605,2,FALSE))</f>
        <v>#VALUE!</v>
      </c>
      <c r="C582" s="53" t="e">
        <f t="shared" si="49"/>
        <v>#VALUE!</v>
      </c>
      <c r="D582" s="39" t="e">
        <f t="shared" si="50"/>
        <v>#VALUE!</v>
      </c>
      <c r="E582" s="39" t="e">
        <f>IF(A582&gt;$A$4*12,"",ROUND(+'Local Minister Worksheet'!$E$20/12,0))</f>
        <v>#VALUE!</v>
      </c>
      <c r="F582" s="39" t="e">
        <f t="shared" si="51"/>
        <v>#VALUE!</v>
      </c>
      <c r="G582" s="39" t="e">
        <f t="shared" si="52"/>
        <v>#VALUE!</v>
      </c>
      <c r="H582" s="39" t="e">
        <f t="shared" si="53"/>
        <v>#VALUE!</v>
      </c>
    </row>
    <row r="583" spans="1:8" x14ac:dyDescent="0.25">
      <c r="A583" s="54" t="e">
        <f t="shared" si="48"/>
        <v>#VALUE!</v>
      </c>
      <c r="B583" s="54" t="e">
        <f>IF(A583&gt;$A$4*12,"",VLOOKUP(A583,Lists!$L$5:$N$605,2,FALSE))</f>
        <v>#VALUE!</v>
      </c>
      <c r="C583" s="53" t="e">
        <f t="shared" si="49"/>
        <v>#VALUE!</v>
      </c>
      <c r="D583" s="39" t="e">
        <f t="shared" si="50"/>
        <v>#VALUE!</v>
      </c>
      <c r="E583" s="39" t="e">
        <f>IF(A583&gt;$A$4*12,"",ROUND(+'Local Minister Worksheet'!$E$20/12,0))</f>
        <v>#VALUE!</v>
      </c>
      <c r="F583" s="39" t="e">
        <f t="shared" si="51"/>
        <v>#VALUE!</v>
      </c>
      <c r="G583" s="39" t="e">
        <f t="shared" si="52"/>
        <v>#VALUE!</v>
      </c>
      <c r="H583" s="39" t="e">
        <f t="shared" si="53"/>
        <v>#VALUE!</v>
      </c>
    </row>
    <row r="584" spans="1:8" x14ac:dyDescent="0.25">
      <c r="A584" s="54" t="e">
        <f t="shared" ref="A584:A606" si="54">IF(A583&lt;($A$4*12),A583+1,"")</f>
        <v>#VALUE!</v>
      </c>
      <c r="B584" s="54" t="e">
        <f>IF(A584&gt;$A$4*12,"",VLOOKUP(A584,Lists!$L$5:$N$605,2,FALSE))</f>
        <v>#VALUE!</v>
      </c>
      <c r="C584" s="53" t="e">
        <f t="shared" ref="C584:C606" si="55">IF(A584&gt;$A$4*12,"",C583)</f>
        <v>#VALUE!</v>
      </c>
      <c r="D584" s="39" t="e">
        <f t="shared" ref="D584:D606" si="56">IF(A584&gt;$A$4*12,"",+H583)</f>
        <v>#VALUE!</v>
      </c>
      <c r="E584" s="39" t="e">
        <f>IF(A584&gt;$A$4*12,"",ROUND(+'Local Minister Worksheet'!$E$20/12,0))</f>
        <v>#VALUE!</v>
      </c>
      <c r="F584" s="39" t="e">
        <f t="shared" ref="F584:F606" si="57">IF(A584&gt;$A$4*12,"",ROUND((+D584+E584)*C584/12,0))</f>
        <v>#VALUE!</v>
      </c>
      <c r="G584" s="39" t="e">
        <f t="shared" ref="G584:G606" si="58">IF(A584&gt;$A$4*12,"",G583)</f>
        <v>#VALUE!</v>
      </c>
      <c r="H584" s="39" t="e">
        <f t="shared" ref="H584:H606" si="59">IF(A584&gt;$A$4*12,"",+D584+E584+F584-G584)</f>
        <v>#VALUE!</v>
      </c>
    </row>
    <row r="585" spans="1:8" x14ac:dyDescent="0.25">
      <c r="A585" s="54" t="e">
        <f t="shared" si="54"/>
        <v>#VALUE!</v>
      </c>
      <c r="B585" s="54" t="e">
        <f>IF(A585&gt;$A$4*12,"",VLOOKUP(A585,Lists!$L$5:$N$605,2,FALSE))</f>
        <v>#VALUE!</v>
      </c>
      <c r="C585" s="53" t="e">
        <f t="shared" si="55"/>
        <v>#VALUE!</v>
      </c>
      <c r="D585" s="39" t="e">
        <f t="shared" si="56"/>
        <v>#VALUE!</v>
      </c>
      <c r="E585" s="39" t="e">
        <f>IF(A585&gt;$A$4*12,"",ROUND(+'Local Minister Worksheet'!$E$20/12,0))</f>
        <v>#VALUE!</v>
      </c>
      <c r="F585" s="39" t="e">
        <f t="shared" si="57"/>
        <v>#VALUE!</v>
      </c>
      <c r="G585" s="39" t="e">
        <f t="shared" si="58"/>
        <v>#VALUE!</v>
      </c>
      <c r="H585" s="39" t="e">
        <f t="shared" si="59"/>
        <v>#VALUE!</v>
      </c>
    </row>
    <row r="586" spans="1:8" x14ac:dyDescent="0.25">
      <c r="A586" s="54" t="e">
        <f t="shared" si="54"/>
        <v>#VALUE!</v>
      </c>
      <c r="B586" s="54" t="e">
        <f>IF(A586&gt;$A$4*12,"",VLOOKUP(A586,Lists!$L$5:$N$605,2,FALSE))</f>
        <v>#VALUE!</v>
      </c>
      <c r="C586" s="53" t="e">
        <f t="shared" si="55"/>
        <v>#VALUE!</v>
      </c>
      <c r="D586" s="39" t="e">
        <f t="shared" si="56"/>
        <v>#VALUE!</v>
      </c>
      <c r="E586" s="39" t="e">
        <f>IF(A586&gt;$A$4*12,"",ROUND(+'Local Minister Worksheet'!$E$20/12,0))</f>
        <v>#VALUE!</v>
      </c>
      <c r="F586" s="39" t="e">
        <f t="shared" si="57"/>
        <v>#VALUE!</v>
      </c>
      <c r="G586" s="39" t="e">
        <f t="shared" si="58"/>
        <v>#VALUE!</v>
      </c>
      <c r="H586" s="39" t="e">
        <f t="shared" si="59"/>
        <v>#VALUE!</v>
      </c>
    </row>
    <row r="587" spans="1:8" x14ac:dyDescent="0.25">
      <c r="A587" s="54" t="e">
        <f t="shared" si="54"/>
        <v>#VALUE!</v>
      </c>
      <c r="B587" s="54" t="e">
        <f>IF(A587&gt;$A$4*12,"",VLOOKUP(A587,Lists!$L$5:$N$605,2,FALSE))</f>
        <v>#VALUE!</v>
      </c>
      <c r="C587" s="53" t="e">
        <f t="shared" si="55"/>
        <v>#VALUE!</v>
      </c>
      <c r="D587" s="39" t="e">
        <f t="shared" si="56"/>
        <v>#VALUE!</v>
      </c>
      <c r="E587" s="39" t="e">
        <f>IF(A587&gt;$A$4*12,"",ROUND(+'Local Minister Worksheet'!$E$20/12,0))</f>
        <v>#VALUE!</v>
      </c>
      <c r="F587" s="39" t="e">
        <f t="shared" si="57"/>
        <v>#VALUE!</v>
      </c>
      <c r="G587" s="39" t="e">
        <f t="shared" si="58"/>
        <v>#VALUE!</v>
      </c>
      <c r="H587" s="39" t="e">
        <f t="shared" si="59"/>
        <v>#VALUE!</v>
      </c>
    </row>
    <row r="588" spans="1:8" x14ac:dyDescent="0.25">
      <c r="A588" s="54" t="e">
        <f t="shared" si="54"/>
        <v>#VALUE!</v>
      </c>
      <c r="B588" s="54" t="e">
        <f>IF(A588&gt;$A$4*12,"",VLOOKUP(A588,Lists!$L$5:$N$605,2,FALSE))</f>
        <v>#VALUE!</v>
      </c>
      <c r="C588" s="53" t="e">
        <f t="shared" si="55"/>
        <v>#VALUE!</v>
      </c>
      <c r="D588" s="39" t="e">
        <f t="shared" si="56"/>
        <v>#VALUE!</v>
      </c>
      <c r="E588" s="39" t="e">
        <f>IF(A588&gt;$A$4*12,"",ROUND(+'Local Minister Worksheet'!$E$20/12,0))</f>
        <v>#VALUE!</v>
      </c>
      <c r="F588" s="39" t="e">
        <f t="shared" si="57"/>
        <v>#VALUE!</v>
      </c>
      <c r="G588" s="39" t="e">
        <f t="shared" si="58"/>
        <v>#VALUE!</v>
      </c>
      <c r="H588" s="39" t="e">
        <f t="shared" si="59"/>
        <v>#VALUE!</v>
      </c>
    </row>
    <row r="589" spans="1:8" x14ac:dyDescent="0.25">
      <c r="A589" s="54" t="e">
        <f t="shared" si="54"/>
        <v>#VALUE!</v>
      </c>
      <c r="B589" s="54" t="e">
        <f>IF(A589&gt;$A$4*12,"",VLOOKUP(A589,Lists!$L$5:$N$605,2,FALSE))</f>
        <v>#VALUE!</v>
      </c>
      <c r="C589" s="53" t="e">
        <f t="shared" si="55"/>
        <v>#VALUE!</v>
      </c>
      <c r="D589" s="39" t="e">
        <f t="shared" si="56"/>
        <v>#VALUE!</v>
      </c>
      <c r="E589" s="39" t="e">
        <f>IF(A589&gt;$A$4*12,"",ROUND(+'Local Minister Worksheet'!$E$20/12,0))</f>
        <v>#VALUE!</v>
      </c>
      <c r="F589" s="39" t="e">
        <f t="shared" si="57"/>
        <v>#VALUE!</v>
      </c>
      <c r="G589" s="39" t="e">
        <f t="shared" si="58"/>
        <v>#VALUE!</v>
      </c>
      <c r="H589" s="39" t="e">
        <f t="shared" si="59"/>
        <v>#VALUE!</v>
      </c>
    </row>
    <row r="590" spans="1:8" x14ac:dyDescent="0.25">
      <c r="A590" s="54" t="e">
        <f t="shared" si="54"/>
        <v>#VALUE!</v>
      </c>
      <c r="B590" s="54" t="e">
        <f>IF(A590&gt;$A$4*12,"",VLOOKUP(A590,Lists!$L$5:$N$605,2,FALSE))</f>
        <v>#VALUE!</v>
      </c>
      <c r="C590" s="53" t="e">
        <f t="shared" si="55"/>
        <v>#VALUE!</v>
      </c>
      <c r="D590" s="39" t="e">
        <f t="shared" si="56"/>
        <v>#VALUE!</v>
      </c>
      <c r="E590" s="39" t="e">
        <f>IF(A590&gt;$A$4*12,"",ROUND(+'Local Minister Worksheet'!$E$20/12,0))</f>
        <v>#VALUE!</v>
      </c>
      <c r="F590" s="39" t="e">
        <f t="shared" si="57"/>
        <v>#VALUE!</v>
      </c>
      <c r="G590" s="39" t="e">
        <f t="shared" si="58"/>
        <v>#VALUE!</v>
      </c>
      <c r="H590" s="39" t="e">
        <f t="shared" si="59"/>
        <v>#VALUE!</v>
      </c>
    </row>
    <row r="591" spans="1:8" x14ac:dyDescent="0.25">
      <c r="A591" s="54" t="e">
        <f t="shared" si="54"/>
        <v>#VALUE!</v>
      </c>
      <c r="B591" s="54" t="e">
        <f>IF(A591&gt;$A$4*12,"",VLOOKUP(A591,Lists!$L$5:$N$605,2,FALSE))</f>
        <v>#VALUE!</v>
      </c>
      <c r="C591" s="53" t="e">
        <f t="shared" si="55"/>
        <v>#VALUE!</v>
      </c>
      <c r="D591" s="39" t="e">
        <f t="shared" si="56"/>
        <v>#VALUE!</v>
      </c>
      <c r="E591" s="39" t="e">
        <f>IF(A591&gt;$A$4*12,"",ROUND(+'Local Minister Worksheet'!$E$20/12,0))</f>
        <v>#VALUE!</v>
      </c>
      <c r="F591" s="39" t="e">
        <f t="shared" si="57"/>
        <v>#VALUE!</v>
      </c>
      <c r="G591" s="39" t="e">
        <f t="shared" si="58"/>
        <v>#VALUE!</v>
      </c>
      <c r="H591" s="39" t="e">
        <f t="shared" si="59"/>
        <v>#VALUE!</v>
      </c>
    </row>
    <row r="592" spans="1:8" x14ac:dyDescent="0.25">
      <c r="A592" s="54" t="e">
        <f t="shared" si="54"/>
        <v>#VALUE!</v>
      </c>
      <c r="B592" s="54" t="e">
        <f>IF(A592&gt;$A$4*12,"",VLOOKUP(A592,Lists!$L$5:$N$605,2,FALSE))</f>
        <v>#VALUE!</v>
      </c>
      <c r="C592" s="53" t="e">
        <f t="shared" si="55"/>
        <v>#VALUE!</v>
      </c>
      <c r="D592" s="39" t="e">
        <f t="shared" si="56"/>
        <v>#VALUE!</v>
      </c>
      <c r="E592" s="39" t="e">
        <f>IF(A592&gt;$A$4*12,"",ROUND(+'Local Minister Worksheet'!$E$20/12,0))</f>
        <v>#VALUE!</v>
      </c>
      <c r="F592" s="39" t="e">
        <f t="shared" si="57"/>
        <v>#VALUE!</v>
      </c>
      <c r="G592" s="39" t="e">
        <f t="shared" si="58"/>
        <v>#VALUE!</v>
      </c>
      <c r="H592" s="39" t="e">
        <f t="shared" si="59"/>
        <v>#VALUE!</v>
      </c>
    </row>
    <row r="593" spans="1:8" x14ac:dyDescent="0.25">
      <c r="A593" s="54" t="e">
        <f t="shared" si="54"/>
        <v>#VALUE!</v>
      </c>
      <c r="B593" s="54" t="e">
        <f>IF(A593&gt;$A$4*12,"",VLOOKUP(A593,Lists!$L$5:$N$605,2,FALSE))</f>
        <v>#VALUE!</v>
      </c>
      <c r="C593" s="53" t="e">
        <f t="shared" si="55"/>
        <v>#VALUE!</v>
      </c>
      <c r="D593" s="39" t="e">
        <f t="shared" si="56"/>
        <v>#VALUE!</v>
      </c>
      <c r="E593" s="39" t="e">
        <f>IF(A593&gt;$A$4*12,"",ROUND(+'Local Minister Worksheet'!$E$20/12,0))</f>
        <v>#VALUE!</v>
      </c>
      <c r="F593" s="39" t="e">
        <f t="shared" si="57"/>
        <v>#VALUE!</v>
      </c>
      <c r="G593" s="39" t="e">
        <f t="shared" si="58"/>
        <v>#VALUE!</v>
      </c>
      <c r="H593" s="39" t="e">
        <f t="shared" si="59"/>
        <v>#VALUE!</v>
      </c>
    </row>
    <row r="594" spans="1:8" x14ac:dyDescent="0.25">
      <c r="A594" s="54" t="e">
        <f t="shared" si="54"/>
        <v>#VALUE!</v>
      </c>
      <c r="B594" s="54" t="e">
        <f>IF(A594&gt;$A$4*12,"",VLOOKUP(A594,Lists!$L$5:$N$605,2,FALSE))</f>
        <v>#VALUE!</v>
      </c>
      <c r="C594" s="53" t="e">
        <f t="shared" si="55"/>
        <v>#VALUE!</v>
      </c>
      <c r="D594" s="39" t="e">
        <f t="shared" si="56"/>
        <v>#VALUE!</v>
      </c>
      <c r="E594" s="39" t="e">
        <f>IF(A594&gt;$A$4*12,"",ROUND(+'Local Minister Worksheet'!$E$20/12,0))</f>
        <v>#VALUE!</v>
      </c>
      <c r="F594" s="39" t="e">
        <f t="shared" si="57"/>
        <v>#VALUE!</v>
      </c>
      <c r="G594" s="39" t="e">
        <f t="shared" si="58"/>
        <v>#VALUE!</v>
      </c>
      <c r="H594" s="39" t="e">
        <f t="shared" si="59"/>
        <v>#VALUE!</v>
      </c>
    </row>
    <row r="595" spans="1:8" x14ac:dyDescent="0.25">
      <c r="A595" s="54" t="e">
        <f t="shared" si="54"/>
        <v>#VALUE!</v>
      </c>
      <c r="B595" s="54" t="e">
        <f>IF(A595&gt;$A$4*12,"",VLOOKUP(A595,Lists!$L$5:$N$605,2,FALSE))</f>
        <v>#VALUE!</v>
      </c>
      <c r="C595" s="53" t="e">
        <f t="shared" si="55"/>
        <v>#VALUE!</v>
      </c>
      <c r="D595" s="39" t="e">
        <f t="shared" si="56"/>
        <v>#VALUE!</v>
      </c>
      <c r="E595" s="39" t="e">
        <f>IF(A595&gt;$A$4*12,"",ROUND(+'Local Minister Worksheet'!$E$20/12,0))</f>
        <v>#VALUE!</v>
      </c>
      <c r="F595" s="39" t="e">
        <f t="shared" si="57"/>
        <v>#VALUE!</v>
      </c>
      <c r="G595" s="39" t="e">
        <f t="shared" si="58"/>
        <v>#VALUE!</v>
      </c>
      <c r="H595" s="39" t="e">
        <f t="shared" si="59"/>
        <v>#VALUE!</v>
      </c>
    </row>
    <row r="596" spans="1:8" x14ac:dyDescent="0.25">
      <c r="A596" s="54" t="e">
        <f t="shared" si="54"/>
        <v>#VALUE!</v>
      </c>
      <c r="B596" s="54" t="e">
        <f>IF(A596&gt;$A$4*12,"",VLOOKUP(A596,Lists!$L$5:$N$605,2,FALSE))</f>
        <v>#VALUE!</v>
      </c>
      <c r="C596" s="53" t="e">
        <f t="shared" si="55"/>
        <v>#VALUE!</v>
      </c>
      <c r="D596" s="39" t="e">
        <f t="shared" si="56"/>
        <v>#VALUE!</v>
      </c>
      <c r="E596" s="39" t="e">
        <f>IF(A596&gt;$A$4*12,"",ROUND(+'Local Minister Worksheet'!$E$20/12,0))</f>
        <v>#VALUE!</v>
      </c>
      <c r="F596" s="39" t="e">
        <f t="shared" si="57"/>
        <v>#VALUE!</v>
      </c>
      <c r="G596" s="39" t="e">
        <f t="shared" si="58"/>
        <v>#VALUE!</v>
      </c>
      <c r="H596" s="39" t="e">
        <f t="shared" si="59"/>
        <v>#VALUE!</v>
      </c>
    </row>
    <row r="597" spans="1:8" x14ac:dyDescent="0.25">
      <c r="A597" s="54" t="e">
        <f t="shared" si="54"/>
        <v>#VALUE!</v>
      </c>
      <c r="B597" s="54" t="e">
        <f>IF(A597&gt;$A$4*12,"",VLOOKUP(A597,Lists!$L$5:$N$605,2,FALSE))</f>
        <v>#VALUE!</v>
      </c>
      <c r="C597" s="53" t="e">
        <f t="shared" si="55"/>
        <v>#VALUE!</v>
      </c>
      <c r="D597" s="39" t="e">
        <f t="shared" si="56"/>
        <v>#VALUE!</v>
      </c>
      <c r="E597" s="39" t="e">
        <f>IF(A597&gt;$A$4*12,"",ROUND(+'Local Minister Worksheet'!$E$20/12,0))</f>
        <v>#VALUE!</v>
      </c>
      <c r="F597" s="39" t="e">
        <f t="shared" si="57"/>
        <v>#VALUE!</v>
      </c>
      <c r="G597" s="39" t="e">
        <f t="shared" si="58"/>
        <v>#VALUE!</v>
      </c>
      <c r="H597" s="39" t="e">
        <f t="shared" si="59"/>
        <v>#VALUE!</v>
      </c>
    </row>
    <row r="598" spans="1:8" x14ac:dyDescent="0.25">
      <c r="A598" s="54" t="e">
        <f t="shared" si="54"/>
        <v>#VALUE!</v>
      </c>
      <c r="B598" s="54" t="e">
        <f>IF(A598&gt;$A$4*12,"",VLOOKUP(A598,Lists!$L$5:$N$605,2,FALSE))</f>
        <v>#VALUE!</v>
      </c>
      <c r="C598" s="53" t="e">
        <f t="shared" si="55"/>
        <v>#VALUE!</v>
      </c>
      <c r="D598" s="39" t="e">
        <f t="shared" si="56"/>
        <v>#VALUE!</v>
      </c>
      <c r="E598" s="39" t="e">
        <f>IF(A598&gt;$A$4*12,"",ROUND(+'Local Minister Worksheet'!$E$20/12,0))</f>
        <v>#VALUE!</v>
      </c>
      <c r="F598" s="39" t="e">
        <f t="shared" si="57"/>
        <v>#VALUE!</v>
      </c>
      <c r="G598" s="39" t="e">
        <f t="shared" si="58"/>
        <v>#VALUE!</v>
      </c>
      <c r="H598" s="39" t="e">
        <f t="shared" si="59"/>
        <v>#VALUE!</v>
      </c>
    </row>
    <row r="599" spans="1:8" x14ac:dyDescent="0.25">
      <c r="A599" s="54" t="e">
        <f t="shared" si="54"/>
        <v>#VALUE!</v>
      </c>
      <c r="B599" s="54" t="e">
        <f>IF(A599&gt;$A$4*12,"",VLOOKUP(A599,Lists!$L$5:$N$605,2,FALSE))</f>
        <v>#VALUE!</v>
      </c>
      <c r="C599" s="53" t="e">
        <f t="shared" si="55"/>
        <v>#VALUE!</v>
      </c>
      <c r="D599" s="39" t="e">
        <f t="shared" si="56"/>
        <v>#VALUE!</v>
      </c>
      <c r="E599" s="39" t="e">
        <f>IF(A599&gt;$A$4*12,"",ROUND(+'Local Minister Worksheet'!$E$20/12,0))</f>
        <v>#VALUE!</v>
      </c>
      <c r="F599" s="39" t="e">
        <f t="shared" si="57"/>
        <v>#VALUE!</v>
      </c>
      <c r="G599" s="39" t="e">
        <f t="shared" si="58"/>
        <v>#VALUE!</v>
      </c>
      <c r="H599" s="39" t="e">
        <f t="shared" si="59"/>
        <v>#VALUE!</v>
      </c>
    </row>
    <row r="600" spans="1:8" x14ac:dyDescent="0.25">
      <c r="A600" s="54" t="e">
        <f t="shared" si="54"/>
        <v>#VALUE!</v>
      </c>
      <c r="B600" s="54" t="e">
        <f>IF(A600&gt;$A$4*12,"",VLOOKUP(A600,Lists!$L$5:$N$605,2,FALSE))</f>
        <v>#VALUE!</v>
      </c>
      <c r="C600" s="53" t="e">
        <f t="shared" si="55"/>
        <v>#VALUE!</v>
      </c>
      <c r="D600" s="39" t="e">
        <f t="shared" si="56"/>
        <v>#VALUE!</v>
      </c>
      <c r="E600" s="39" t="e">
        <f>IF(A600&gt;$A$4*12,"",ROUND(+'Local Minister Worksheet'!$E$20/12,0))</f>
        <v>#VALUE!</v>
      </c>
      <c r="F600" s="39" t="e">
        <f t="shared" si="57"/>
        <v>#VALUE!</v>
      </c>
      <c r="G600" s="39" t="e">
        <f t="shared" si="58"/>
        <v>#VALUE!</v>
      </c>
      <c r="H600" s="39" t="e">
        <f t="shared" si="59"/>
        <v>#VALUE!</v>
      </c>
    </row>
    <row r="601" spans="1:8" x14ac:dyDescent="0.25">
      <c r="A601" s="54" t="e">
        <f t="shared" si="54"/>
        <v>#VALUE!</v>
      </c>
      <c r="B601" s="54" t="e">
        <f>IF(A601&gt;$A$4*12,"",VLOOKUP(A601,Lists!$L$5:$N$605,2,FALSE))</f>
        <v>#VALUE!</v>
      </c>
      <c r="C601" s="53" t="e">
        <f t="shared" si="55"/>
        <v>#VALUE!</v>
      </c>
      <c r="D601" s="39" t="e">
        <f t="shared" si="56"/>
        <v>#VALUE!</v>
      </c>
      <c r="E601" s="39" t="e">
        <f>IF(A601&gt;$A$4*12,"",ROUND(+'Local Minister Worksheet'!$E$20/12,0))</f>
        <v>#VALUE!</v>
      </c>
      <c r="F601" s="39" t="e">
        <f t="shared" si="57"/>
        <v>#VALUE!</v>
      </c>
      <c r="G601" s="39" t="e">
        <f t="shared" si="58"/>
        <v>#VALUE!</v>
      </c>
      <c r="H601" s="39" t="e">
        <f t="shared" si="59"/>
        <v>#VALUE!</v>
      </c>
    </row>
    <row r="602" spans="1:8" x14ac:dyDescent="0.25">
      <c r="A602" s="54" t="e">
        <f t="shared" si="54"/>
        <v>#VALUE!</v>
      </c>
      <c r="B602" s="54" t="e">
        <f>IF(A602&gt;$A$4*12,"",VLOOKUP(A602,Lists!$L$5:$N$605,2,FALSE))</f>
        <v>#VALUE!</v>
      </c>
      <c r="C602" s="53" t="e">
        <f t="shared" si="55"/>
        <v>#VALUE!</v>
      </c>
      <c r="D602" s="39" t="e">
        <f t="shared" si="56"/>
        <v>#VALUE!</v>
      </c>
      <c r="E602" s="39" t="e">
        <f>IF(A602&gt;$A$4*12,"",ROUND(+'Local Minister Worksheet'!$E$20/12,0))</f>
        <v>#VALUE!</v>
      </c>
      <c r="F602" s="39" t="e">
        <f t="shared" si="57"/>
        <v>#VALUE!</v>
      </c>
      <c r="G602" s="39" t="e">
        <f t="shared" si="58"/>
        <v>#VALUE!</v>
      </c>
      <c r="H602" s="39" t="e">
        <f t="shared" si="59"/>
        <v>#VALUE!</v>
      </c>
    </row>
    <row r="603" spans="1:8" x14ac:dyDescent="0.25">
      <c r="A603" s="54" t="e">
        <f t="shared" si="54"/>
        <v>#VALUE!</v>
      </c>
      <c r="B603" s="54" t="e">
        <f>IF(A603&gt;$A$4*12,"",VLOOKUP(A603,Lists!$L$5:$N$605,2,FALSE))</f>
        <v>#VALUE!</v>
      </c>
      <c r="C603" s="53" t="e">
        <f t="shared" si="55"/>
        <v>#VALUE!</v>
      </c>
      <c r="D603" s="39" t="e">
        <f t="shared" si="56"/>
        <v>#VALUE!</v>
      </c>
      <c r="E603" s="39" t="e">
        <f>IF(A603&gt;$A$4*12,"",ROUND(+'Local Minister Worksheet'!$E$20/12,0))</f>
        <v>#VALUE!</v>
      </c>
      <c r="F603" s="39" t="e">
        <f t="shared" si="57"/>
        <v>#VALUE!</v>
      </c>
      <c r="G603" s="39" t="e">
        <f t="shared" si="58"/>
        <v>#VALUE!</v>
      </c>
      <c r="H603" s="39" t="e">
        <f t="shared" si="59"/>
        <v>#VALUE!</v>
      </c>
    </row>
    <row r="604" spans="1:8" x14ac:dyDescent="0.25">
      <c r="A604" s="54" t="e">
        <f t="shared" si="54"/>
        <v>#VALUE!</v>
      </c>
      <c r="B604" s="54" t="e">
        <f>IF(A604&gt;$A$4*12,"",VLOOKUP(A604,Lists!$L$5:$N$605,2,FALSE))</f>
        <v>#VALUE!</v>
      </c>
      <c r="C604" s="53" t="e">
        <f t="shared" si="55"/>
        <v>#VALUE!</v>
      </c>
      <c r="D604" s="39" t="e">
        <f t="shared" si="56"/>
        <v>#VALUE!</v>
      </c>
      <c r="E604" s="39" t="e">
        <f>IF(A604&gt;$A$4*12,"",ROUND(+'Local Minister Worksheet'!$E$20/12,0))</f>
        <v>#VALUE!</v>
      </c>
      <c r="F604" s="39" t="e">
        <f t="shared" si="57"/>
        <v>#VALUE!</v>
      </c>
      <c r="G604" s="39" t="e">
        <f t="shared" si="58"/>
        <v>#VALUE!</v>
      </c>
      <c r="H604" s="39" t="e">
        <f t="shared" si="59"/>
        <v>#VALUE!</v>
      </c>
    </row>
    <row r="605" spans="1:8" x14ac:dyDescent="0.25">
      <c r="A605" s="54" t="e">
        <f t="shared" si="54"/>
        <v>#VALUE!</v>
      </c>
      <c r="B605" s="54" t="e">
        <f>IF(A605&gt;$A$4*12,"",VLOOKUP(A605,Lists!$L$5:$N$605,2,FALSE))</f>
        <v>#VALUE!</v>
      </c>
      <c r="C605" s="53" t="e">
        <f t="shared" si="55"/>
        <v>#VALUE!</v>
      </c>
      <c r="D605" s="39" t="e">
        <f t="shared" si="56"/>
        <v>#VALUE!</v>
      </c>
      <c r="E605" s="39" t="e">
        <f>IF(A605&gt;$A$4*12,"",ROUND(+'Local Minister Worksheet'!$E$20/12,0))</f>
        <v>#VALUE!</v>
      </c>
      <c r="F605" s="39" t="e">
        <f t="shared" si="57"/>
        <v>#VALUE!</v>
      </c>
      <c r="G605" s="39" t="e">
        <f t="shared" si="58"/>
        <v>#VALUE!</v>
      </c>
      <c r="H605" s="39" t="e">
        <f t="shared" si="59"/>
        <v>#VALUE!</v>
      </c>
    </row>
    <row r="606" spans="1:8" x14ac:dyDescent="0.25">
      <c r="A606" s="54" t="e">
        <f t="shared" si="54"/>
        <v>#VALUE!</v>
      </c>
      <c r="B606" s="54" t="e">
        <f>IF(A606&gt;$A$4*12,"",VLOOKUP(A606,Lists!$L$5:$N$605,2,FALSE))</f>
        <v>#VALUE!</v>
      </c>
      <c r="C606" s="53" t="e">
        <f t="shared" si="55"/>
        <v>#VALUE!</v>
      </c>
      <c r="D606" s="39" t="e">
        <f t="shared" si="56"/>
        <v>#VALUE!</v>
      </c>
      <c r="E606" s="39" t="e">
        <f>IF(A606&gt;$A$4*12,"",ROUND(+'Local Minister Worksheet'!$E$20/12,0))</f>
        <v>#VALUE!</v>
      </c>
      <c r="F606" s="39" t="e">
        <f t="shared" si="57"/>
        <v>#VALUE!</v>
      </c>
      <c r="G606" s="39" t="e">
        <f t="shared" si="58"/>
        <v>#VALUE!</v>
      </c>
      <c r="H606" s="39" t="e">
        <f t="shared" si="59"/>
        <v>#VALUE!</v>
      </c>
    </row>
    <row r="607" spans="1:8" x14ac:dyDescent="0.25">
      <c r="B607" s="54"/>
      <c r="C607" s="53"/>
      <c r="D607" s="39"/>
      <c r="E607" s="39"/>
      <c r="F607" s="39"/>
      <c r="G607" s="39"/>
      <c r="H607" s="39"/>
    </row>
  </sheetData>
  <sheetProtection algorithmName="SHA-512" hashValue="MZE09XCEeDyM9Pb7ThLDOktoUvIs9mkWibURuA2nN4Erfzby14Ut8NE/Nlu53RCmRIq81UFCvTtySfMJDx2Kfw==" saltValue="mrNYueVl6pQQcSmVn2J61A==" spinCount="100000" sheet="1" objects="1" scenarios="1"/>
  <mergeCells count="2">
    <mergeCell ref="A1:F1"/>
    <mergeCell ref="A2:F2"/>
  </mergeCells>
  <conditionalFormatting sqref="H7:H606">
    <cfRule type="top10" dxfId="37" priority="1" rank="1"/>
  </conditionalFormatting>
  <printOptions horizontalCentered="1"/>
  <pageMargins left="0.45" right="0.45" top="0.75" bottom="0.5" header="0.3" footer="0.3"/>
  <pageSetup orientation="portrait" r:id="rId1"/>
  <headerFooter>
    <oddHeader>&amp;RPage &amp;P of &amp;N</oddHeader>
    <oddFooter>&amp;R&amp;6&amp;Z&amp;F\&amp;A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9131D-A5F4-4E57-AD87-9D85DB17AD40}">
  <sheetPr>
    <tabColor theme="8" tint="0.59999389629810485"/>
  </sheetPr>
  <dimension ref="A1:M607"/>
  <sheetViews>
    <sheetView showGridLines="0" zoomScaleNormal="100" workbookViewId="0">
      <pane ySplit="6" topLeftCell="A381" activePane="bottomLeft" state="frozen"/>
      <selection activeCell="I406" sqref="I406"/>
      <selection pane="bottomLeft" activeCell="I406" sqref="I406"/>
    </sheetView>
  </sheetViews>
  <sheetFormatPr defaultRowHeight="13.8" x14ac:dyDescent="0.25"/>
  <cols>
    <col min="1" max="1" width="8" style="54" customWidth="1"/>
    <col min="2" max="2" width="7.3984375" style="1" customWidth="1"/>
    <col min="3" max="3" width="6.59765625" customWidth="1"/>
    <col min="4" max="4" width="12.69921875" customWidth="1"/>
    <col min="5" max="5" width="9" customWidth="1"/>
    <col min="8" max="8" width="12.69921875" customWidth="1"/>
    <col min="12" max="13" width="8.796875" style="1"/>
  </cols>
  <sheetData>
    <row r="1" spans="1:8" x14ac:dyDescent="0.25">
      <c r="A1" s="136" t="s">
        <v>15</v>
      </c>
      <c r="B1" s="136"/>
      <c r="C1" s="136"/>
      <c r="D1" s="136"/>
      <c r="E1" s="136"/>
      <c r="F1" s="137"/>
      <c r="G1" s="76" t="s">
        <v>81</v>
      </c>
      <c r="H1" s="57" t="str">
        <f>+'Local Minister Worksheet'!E28</f>
        <v/>
      </c>
    </row>
    <row r="2" spans="1:8" x14ac:dyDescent="0.25">
      <c r="A2" s="136" t="s">
        <v>82</v>
      </c>
      <c r="B2" s="136"/>
      <c r="C2" s="136"/>
      <c r="D2" s="136"/>
      <c r="E2" s="136"/>
      <c r="F2" s="137"/>
      <c r="G2" s="74" t="s">
        <v>70</v>
      </c>
      <c r="H2" s="78" t="e">
        <f>MAX(H7:H606)</f>
        <v>#VALUE!</v>
      </c>
    </row>
    <row r="3" spans="1:8" x14ac:dyDescent="0.25">
      <c r="G3" s="74" t="s">
        <v>71</v>
      </c>
      <c r="H3" s="63" t="e">
        <f>+H1-H2</f>
        <v>#VALUE!</v>
      </c>
    </row>
    <row r="4" spans="1:8" ht="14.4" thickBot="1" x14ac:dyDescent="0.3">
      <c r="A4" s="54" t="str">
        <f>+'Local Minister Worksheet'!E24</f>
        <v/>
      </c>
      <c r="B4" s="55" t="s">
        <v>69</v>
      </c>
      <c r="G4" s="75" t="s">
        <v>72</v>
      </c>
      <c r="H4" s="60" t="e">
        <f>+H3/H1</f>
        <v>#VALUE!</v>
      </c>
    </row>
    <row r="6" spans="1:8" s="1" customFormat="1" x14ac:dyDescent="0.25">
      <c r="A6" s="54" t="s">
        <v>64</v>
      </c>
      <c r="B6" s="1" t="s">
        <v>65</v>
      </c>
      <c r="C6" s="1" t="s">
        <v>62</v>
      </c>
      <c r="D6" s="1" t="s">
        <v>63</v>
      </c>
      <c r="E6" s="1" t="s">
        <v>68</v>
      </c>
      <c r="F6" s="1" t="s">
        <v>66</v>
      </c>
      <c r="G6" s="1" t="s">
        <v>61</v>
      </c>
      <c r="H6" s="1" t="s">
        <v>67</v>
      </c>
    </row>
    <row r="7" spans="1:8" x14ac:dyDescent="0.25">
      <c r="A7" s="54">
        <v>1</v>
      </c>
      <c r="B7" s="54" t="e">
        <f>IF(A7&gt;$A$4*12,"",VLOOKUP(A7,Lists!$L$5:$N$605,2,FALSE))</f>
        <v>#VALUE!</v>
      </c>
      <c r="C7" s="53" t="e">
        <f>IF(A7&gt;$A$4*12,"",+'Local Minister Worksheet'!E25)</f>
        <v>#VALUE!</v>
      </c>
      <c r="D7" s="39" t="e">
        <f>IF(A7&gt;$A$4*12,"",+'Local Minister Worksheet'!E27)</f>
        <v>#VALUE!</v>
      </c>
      <c r="E7" s="39">
        <v>0</v>
      </c>
      <c r="F7" s="39" t="e">
        <f>ROUND((+D7+E7)*C7/12,0)</f>
        <v>#VALUE!</v>
      </c>
      <c r="G7" s="39">
        <v>0</v>
      </c>
      <c r="H7" s="39" t="e">
        <f>+D7+E7+F7-G7</f>
        <v>#VALUE!</v>
      </c>
    </row>
    <row r="8" spans="1:8" x14ac:dyDescent="0.25">
      <c r="A8" s="54" t="e">
        <f t="shared" ref="A8:A71" si="0">IF(A7&lt;($A$4*12),A7+1,"")</f>
        <v>#VALUE!</v>
      </c>
      <c r="B8" s="54" t="e">
        <f>IF(A8&gt;$A$4*12,"",VLOOKUP(A8,Lists!$L$5:$N$605,2,FALSE))</f>
        <v>#VALUE!</v>
      </c>
      <c r="C8" s="53" t="e">
        <f t="shared" ref="C8:C71" si="1">IF(A8&gt;$A$4*12,"",C7)</f>
        <v>#VALUE!</v>
      </c>
      <c r="D8" s="39" t="e">
        <f t="shared" ref="D8:D71" si="2">IF(A8&gt;$A$4*12,"",+H7)</f>
        <v>#VALUE!</v>
      </c>
      <c r="E8" s="39" t="e">
        <f t="shared" ref="E8:E71" si="3">IF(A8&gt;$A$4*12,"",E7)</f>
        <v>#VALUE!</v>
      </c>
      <c r="F8" s="39" t="e">
        <f t="shared" ref="F8:F71" si="4">IF(A8&gt;$A$4*12,"",ROUND((+D8+E8)*C8/12,0))</f>
        <v>#VALUE!</v>
      </c>
      <c r="G8" s="39" t="e">
        <f t="shared" ref="G8:G71" si="5">IF(A8&gt;$A$4*12,"",G7)</f>
        <v>#VALUE!</v>
      </c>
      <c r="H8" s="39" t="e">
        <f t="shared" ref="H8:H71" si="6">IF(A8&gt;$A$4*12,"",+D8+E8+F8-G8)</f>
        <v>#VALUE!</v>
      </c>
    </row>
    <row r="9" spans="1:8" x14ac:dyDescent="0.25">
      <c r="A9" s="54" t="e">
        <f t="shared" si="0"/>
        <v>#VALUE!</v>
      </c>
      <c r="B9" s="54" t="e">
        <f>IF(A9&gt;$A$4*12,"",VLOOKUP(A9,Lists!$L$5:$N$605,2,FALSE))</f>
        <v>#VALUE!</v>
      </c>
      <c r="C9" s="53" t="e">
        <f t="shared" si="1"/>
        <v>#VALUE!</v>
      </c>
      <c r="D9" s="39" t="e">
        <f t="shared" si="2"/>
        <v>#VALUE!</v>
      </c>
      <c r="E9" s="39" t="e">
        <f t="shared" si="3"/>
        <v>#VALUE!</v>
      </c>
      <c r="F9" s="39" t="e">
        <f t="shared" si="4"/>
        <v>#VALUE!</v>
      </c>
      <c r="G9" s="39" t="e">
        <f t="shared" si="5"/>
        <v>#VALUE!</v>
      </c>
      <c r="H9" s="39" t="e">
        <f t="shared" si="6"/>
        <v>#VALUE!</v>
      </c>
    </row>
    <row r="10" spans="1:8" x14ac:dyDescent="0.25">
      <c r="A10" s="54" t="e">
        <f t="shared" si="0"/>
        <v>#VALUE!</v>
      </c>
      <c r="B10" s="54" t="e">
        <f>IF(A10&gt;$A$4*12,"",VLOOKUP(A10,Lists!$L$5:$N$605,2,FALSE))</f>
        <v>#VALUE!</v>
      </c>
      <c r="C10" s="53" t="e">
        <f t="shared" si="1"/>
        <v>#VALUE!</v>
      </c>
      <c r="D10" s="39" t="e">
        <f t="shared" si="2"/>
        <v>#VALUE!</v>
      </c>
      <c r="E10" s="39" t="e">
        <f t="shared" si="3"/>
        <v>#VALUE!</v>
      </c>
      <c r="F10" s="39" t="e">
        <f t="shared" si="4"/>
        <v>#VALUE!</v>
      </c>
      <c r="G10" s="39" t="e">
        <f t="shared" si="5"/>
        <v>#VALUE!</v>
      </c>
      <c r="H10" s="39" t="e">
        <f t="shared" si="6"/>
        <v>#VALUE!</v>
      </c>
    </row>
    <row r="11" spans="1:8" x14ac:dyDescent="0.25">
      <c r="A11" s="54" t="e">
        <f t="shared" si="0"/>
        <v>#VALUE!</v>
      </c>
      <c r="B11" s="54" t="e">
        <f>IF(A11&gt;$A$4*12,"",VLOOKUP(A11,Lists!$L$5:$N$605,2,FALSE))</f>
        <v>#VALUE!</v>
      </c>
      <c r="C11" s="53" t="e">
        <f t="shared" si="1"/>
        <v>#VALUE!</v>
      </c>
      <c r="D11" s="39" t="e">
        <f t="shared" si="2"/>
        <v>#VALUE!</v>
      </c>
      <c r="E11" s="39" t="e">
        <f t="shared" si="3"/>
        <v>#VALUE!</v>
      </c>
      <c r="F11" s="39" t="e">
        <f t="shared" si="4"/>
        <v>#VALUE!</v>
      </c>
      <c r="G11" s="39" t="e">
        <f t="shared" si="5"/>
        <v>#VALUE!</v>
      </c>
      <c r="H11" s="39" t="e">
        <f t="shared" si="6"/>
        <v>#VALUE!</v>
      </c>
    </row>
    <row r="12" spans="1:8" x14ac:dyDescent="0.25">
      <c r="A12" s="54" t="e">
        <f t="shared" si="0"/>
        <v>#VALUE!</v>
      </c>
      <c r="B12" s="54" t="e">
        <f>IF(A12&gt;$A$4*12,"",VLOOKUP(A12,Lists!$L$5:$N$605,2,FALSE))</f>
        <v>#VALUE!</v>
      </c>
      <c r="C12" s="53" t="e">
        <f t="shared" si="1"/>
        <v>#VALUE!</v>
      </c>
      <c r="D12" s="39" t="e">
        <f t="shared" si="2"/>
        <v>#VALUE!</v>
      </c>
      <c r="E12" s="39" t="e">
        <f t="shared" si="3"/>
        <v>#VALUE!</v>
      </c>
      <c r="F12" s="39" t="e">
        <f t="shared" si="4"/>
        <v>#VALUE!</v>
      </c>
      <c r="G12" s="39" t="e">
        <f t="shared" si="5"/>
        <v>#VALUE!</v>
      </c>
      <c r="H12" s="39" t="e">
        <f t="shared" si="6"/>
        <v>#VALUE!</v>
      </c>
    </row>
    <row r="13" spans="1:8" x14ac:dyDescent="0.25">
      <c r="A13" s="54" t="e">
        <f t="shared" si="0"/>
        <v>#VALUE!</v>
      </c>
      <c r="B13" s="54" t="e">
        <f>IF(A13&gt;$A$4*12,"",VLOOKUP(A13,Lists!$L$5:$N$605,2,FALSE))</f>
        <v>#VALUE!</v>
      </c>
      <c r="C13" s="53" t="e">
        <f t="shared" si="1"/>
        <v>#VALUE!</v>
      </c>
      <c r="D13" s="39" t="e">
        <f t="shared" si="2"/>
        <v>#VALUE!</v>
      </c>
      <c r="E13" s="39" t="e">
        <f t="shared" si="3"/>
        <v>#VALUE!</v>
      </c>
      <c r="F13" s="39" t="e">
        <f t="shared" si="4"/>
        <v>#VALUE!</v>
      </c>
      <c r="G13" s="39" t="e">
        <f t="shared" si="5"/>
        <v>#VALUE!</v>
      </c>
      <c r="H13" s="39" t="e">
        <f t="shared" si="6"/>
        <v>#VALUE!</v>
      </c>
    </row>
    <row r="14" spans="1:8" x14ac:dyDescent="0.25">
      <c r="A14" s="54" t="e">
        <f t="shared" si="0"/>
        <v>#VALUE!</v>
      </c>
      <c r="B14" s="54" t="e">
        <f>IF(A14&gt;$A$4*12,"",VLOOKUP(A14,Lists!$L$5:$N$605,2,FALSE))</f>
        <v>#VALUE!</v>
      </c>
      <c r="C14" s="53" t="e">
        <f t="shared" si="1"/>
        <v>#VALUE!</v>
      </c>
      <c r="D14" s="39" t="e">
        <f t="shared" si="2"/>
        <v>#VALUE!</v>
      </c>
      <c r="E14" s="39" t="e">
        <f t="shared" si="3"/>
        <v>#VALUE!</v>
      </c>
      <c r="F14" s="39" t="e">
        <f t="shared" si="4"/>
        <v>#VALUE!</v>
      </c>
      <c r="G14" s="39" t="e">
        <f t="shared" si="5"/>
        <v>#VALUE!</v>
      </c>
      <c r="H14" s="39" t="e">
        <f t="shared" si="6"/>
        <v>#VALUE!</v>
      </c>
    </row>
    <row r="15" spans="1:8" x14ac:dyDescent="0.25">
      <c r="A15" s="54" t="e">
        <f t="shared" si="0"/>
        <v>#VALUE!</v>
      </c>
      <c r="B15" s="54" t="e">
        <f>IF(A15&gt;$A$4*12,"",VLOOKUP(A15,Lists!$L$5:$N$605,2,FALSE))</f>
        <v>#VALUE!</v>
      </c>
      <c r="C15" s="53" t="e">
        <f t="shared" si="1"/>
        <v>#VALUE!</v>
      </c>
      <c r="D15" s="39" t="e">
        <f t="shared" si="2"/>
        <v>#VALUE!</v>
      </c>
      <c r="E15" s="39" t="e">
        <f t="shared" si="3"/>
        <v>#VALUE!</v>
      </c>
      <c r="F15" s="39" t="e">
        <f t="shared" si="4"/>
        <v>#VALUE!</v>
      </c>
      <c r="G15" s="39" t="e">
        <f t="shared" si="5"/>
        <v>#VALUE!</v>
      </c>
      <c r="H15" s="39" t="e">
        <f t="shared" si="6"/>
        <v>#VALUE!</v>
      </c>
    </row>
    <row r="16" spans="1:8" x14ac:dyDescent="0.25">
      <c r="A16" s="54" t="e">
        <f t="shared" si="0"/>
        <v>#VALUE!</v>
      </c>
      <c r="B16" s="54" t="e">
        <f>IF(A16&gt;$A$4*12,"",VLOOKUP(A16,Lists!$L$5:$N$605,2,FALSE))</f>
        <v>#VALUE!</v>
      </c>
      <c r="C16" s="53" t="e">
        <f t="shared" si="1"/>
        <v>#VALUE!</v>
      </c>
      <c r="D16" s="39" t="e">
        <f t="shared" si="2"/>
        <v>#VALUE!</v>
      </c>
      <c r="E16" s="39" t="e">
        <f t="shared" si="3"/>
        <v>#VALUE!</v>
      </c>
      <c r="F16" s="39" t="e">
        <f t="shared" si="4"/>
        <v>#VALUE!</v>
      </c>
      <c r="G16" s="39" t="e">
        <f t="shared" si="5"/>
        <v>#VALUE!</v>
      </c>
      <c r="H16" s="39" t="e">
        <f t="shared" si="6"/>
        <v>#VALUE!</v>
      </c>
    </row>
    <row r="17" spans="1:8" x14ac:dyDescent="0.25">
      <c r="A17" s="54" t="e">
        <f t="shared" si="0"/>
        <v>#VALUE!</v>
      </c>
      <c r="B17" s="54" t="e">
        <f>IF(A17&gt;$A$4*12,"",VLOOKUP(A17,Lists!$L$5:$N$605,2,FALSE))</f>
        <v>#VALUE!</v>
      </c>
      <c r="C17" s="53" t="e">
        <f t="shared" si="1"/>
        <v>#VALUE!</v>
      </c>
      <c r="D17" s="39" t="e">
        <f t="shared" si="2"/>
        <v>#VALUE!</v>
      </c>
      <c r="E17" s="39" t="e">
        <f t="shared" si="3"/>
        <v>#VALUE!</v>
      </c>
      <c r="F17" s="39" t="e">
        <f t="shared" si="4"/>
        <v>#VALUE!</v>
      </c>
      <c r="G17" s="39" t="e">
        <f t="shared" si="5"/>
        <v>#VALUE!</v>
      </c>
      <c r="H17" s="39" t="e">
        <f t="shared" si="6"/>
        <v>#VALUE!</v>
      </c>
    </row>
    <row r="18" spans="1:8" x14ac:dyDescent="0.25">
      <c r="A18" s="54" t="e">
        <f t="shared" si="0"/>
        <v>#VALUE!</v>
      </c>
      <c r="B18" s="54" t="e">
        <f>IF(A18&gt;$A$4*12,"",VLOOKUP(A18,Lists!$L$5:$N$605,2,FALSE))</f>
        <v>#VALUE!</v>
      </c>
      <c r="C18" s="53" t="e">
        <f t="shared" si="1"/>
        <v>#VALUE!</v>
      </c>
      <c r="D18" s="39" t="e">
        <f t="shared" si="2"/>
        <v>#VALUE!</v>
      </c>
      <c r="E18" s="39" t="e">
        <f t="shared" si="3"/>
        <v>#VALUE!</v>
      </c>
      <c r="F18" s="39" t="e">
        <f t="shared" si="4"/>
        <v>#VALUE!</v>
      </c>
      <c r="G18" s="39" t="e">
        <f t="shared" si="5"/>
        <v>#VALUE!</v>
      </c>
      <c r="H18" s="39" t="e">
        <f t="shared" si="6"/>
        <v>#VALUE!</v>
      </c>
    </row>
    <row r="19" spans="1:8" x14ac:dyDescent="0.25">
      <c r="A19" s="54" t="e">
        <f t="shared" si="0"/>
        <v>#VALUE!</v>
      </c>
      <c r="B19" s="54" t="e">
        <f>IF(A19&gt;$A$4*12,"",VLOOKUP(A19,Lists!$L$5:$N$605,2,FALSE))</f>
        <v>#VALUE!</v>
      </c>
      <c r="C19" s="53" t="e">
        <f t="shared" si="1"/>
        <v>#VALUE!</v>
      </c>
      <c r="D19" s="39" t="e">
        <f t="shared" si="2"/>
        <v>#VALUE!</v>
      </c>
      <c r="E19" s="39" t="e">
        <f t="shared" si="3"/>
        <v>#VALUE!</v>
      </c>
      <c r="F19" s="39" t="e">
        <f t="shared" si="4"/>
        <v>#VALUE!</v>
      </c>
      <c r="G19" s="39" t="e">
        <f t="shared" si="5"/>
        <v>#VALUE!</v>
      </c>
      <c r="H19" s="39" t="e">
        <f t="shared" si="6"/>
        <v>#VALUE!</v>
      </c>
    </row>
    <row r="20" spans="1:8" x14ac:dyDescent="0.25">
      <c r="A20" s="54" t="e">
        <f t="shared" si="0"/>
        <v>#VALUE!</v>
      </c>
      <c r="B20" s="54" t="e">
        <f>IF(A20&gt;$A$4*12,"",VLOOKUP(A20,Lists!$L$5:$N$605,2,FALSE))</f>
        <v>#VALUE!</v>
      </c>
      <c r="C20" s="53" t="e">
        <f t="shared" si="1"/>
        <v>#VALUE!</v>
      </c>
      <c r="D20" s="39" t="e">
        <f t="shared" si="2"/>
        <v>#VALUE!</v>
      </c>
      <c r="E20" s="39" t="e">
        <f t="shared" si="3"/>
        <v>#VALUE!</v>
      </c>
      <c r="F20" s="39" t="e">
        <f t="shared" si="4"/>
        <v>#VALUE!</v>
      </c>
      <c r="G20" s="39" t="e">
        <f t="shared" si="5"/>
        <v>#VALUE!</v>
      </c>
      <c r="H20" s="39" t="e">
        <f t="shared" si="6"/>
        <v>#VALUE!</v>
      </c>
    </row>
    <row r="21" spans="1:8" x14ac:dyDescent="0.25">
      <c r="A21" s="54" t="e">
        <f t="shared" si="0"/>
        <v>#VALUE!</v>
      </c>
      <c r="B21" s="54" t="e">
        <f>IF(A21&gt;$A$4*12,"",VLOOKUP(A21,Lists!$L$5:$N$605,2,FALSE))</f>
        <v>#VALUE!</v>
      </c>
      <c r="C21" s="53" t="e">
        <f t="shared" si="1"/>
        <v>#VALUE!</v>
      </c>
      <c r="D21" s="39" t="e">
        <f t="shared" si="2"/>
        <v>#VALUE!</v>
      </c>
      <c r="E21" s="39" t="e">
        <f t="shared" si="3"/>
        <v>#VALUE!</v>
      </c>
      <c r="F21" s="39" t="e">
        <f t="shared" si="4"/>
        <v>#VALUE!</v>
      </c>
      <c r="G21" s="39" t="e">
        <f t="shared" si="5"/>
        <v>#VALUE!</v>
      </c>
      <c r="H21" s="39" t="e">
        <f t="shared" si="6"/>
        <v>#VALUE!</v>
      </c>
    </row>
    <row r="22" spans="1:8" x14ac:dyDescent="0.25">
      <c r="A22" s="54" t="e">
        <f t="shared" si="0"/>
        <v>#VALUE!</v>
      </c>
      <c r="B22" s="54" t="e">
        <f>IF(A22&gt;$A$4*12,"",VLOOKUP(A22,Lists!$L$5:$N$605,2,FALSE))</f>
        <v>#VALUE!</v>
      </c>
      <c r="C22" s="53" t="e">
        <f t="shared" si="1"/>
        <v>#VALUE!</v>
      </c>
      <c r="D22" s="39" t="e">
        <f t="shared" si="2"/>
        <v>#VALUE!</v>
      </c>
      <c r="E22" s="39" t="e">
        <f t="shared" si="3"/>
        <v>#VALUE!</v>
      </c>
      <c r="F22" s="39" t="e">
        <f t="shared" si="4"/>
        <v>#VALUE!</v>
      </c>
      <c r="G22" s="39" t="e">
        <f t="shared" si="5"/>
        <v>#VALUE!</v>
      </c>
      <c r="H22" s="39" t="e">
        <f t="shared" si="6"/>
        <v>#VALUE!</v>
      </c>
    </row>
    <row r="23" spans="1:8" x14ac:dyDescent="0.25">
      <c r="A23" s="54" t="e">
        <f t="shared" si="0"/>
        <v>#VALUE!</v>
      </c>
      <c r="B23" s="54" t="e">
        <f>IF(A23&gt;$A$4*12,"",VLOOKUP(A23,Lists!$L$5:$N$605,2,FALSE))</f>
        <v>#VALUE!</v>
      </c>
      <c r="C23" s="53" t="e">
        <f t="shared" si="1"/>
        <v>#VALUE!</v>
      </c>
      <c r="D23" s="39" t="e">
        <f t="shared" si="2"/>
        <v>#VALUE!</v>
      </c>
      <c r="E23" s="39" t="e">
        <f t="shared" si="3"/>
        <v>#VALUE!</v>
      </c>
      <c r="F23" s="39" t="e">
        <f t="shared" si="4"/>
        <v>#VALUE!</v>
      </c>
      <c r="G23" s="39" t="e">
        <f t="shared" si="5"/>
        <v>#VALUE!</v>
      </c>
      <c r="H23" s="39" t="e">
        <f t="shared" si="6"/>
        <v>#VALUE!</v>
      </c>
    </row>
    <row r="24" spans="1:8" x14ac:dyDescent="0.25">
      <c r="A24" s="54" t="e">
        <f t="shared" si="0"/>
        <v>#VALUE!</v>
      </c>
      <c r="B24" s="54" t="e">
        <f>IF(A24&gt;$A$4*12,"",VLOOKUP(A24,Lists!$L$5:$N$605,2,FALSE))</f>
        <v>#VALUE!</v>
      </c>
      <c r="C24" s="53" t="e">
        <f t="shared" si="1"/>
        <v>#VALUE!</v>
      </c>
      <c r="D24" s="39" t="e">
        <f t="shared" si="2"/>
        <v>#VALUE!</v>
      </c>
      <c r="E24" s="39" t="e">
        <f t="shared" si="3"/>
        <v>#VALUE!</v>
      </c>
      <c r="F24" s="39" t="e">
        <f t="shared" si="4"/>
        <v>#VALUE!</v>
      </c>
      <c r="G24" s="39" t="e">
        <f t="shared" si="5"/>
        <v>#VALUE!</v>
      </c>
      <c r="H24" s="39" t="e">
        <f t="shared" si="6"/>
        <v>#VALUE!</v>
      </c>
    </row>
    <row r="25" spans="1:8" x14ac:dyDescent="0.25">
      <c r="A25" s="54" t="e">
        <f t="shared" si="0"/>
        <v>#VALUE!</v>
      </c>
      <c r="B25" s="54" t="e">
        <f>IF(A25&gt;$A$4*12,"",VLOOKUP(A25,Lists!$L$5:$N$605,2,FALSE))</f>
        <v>#VALUE!</v>
      </c>
      <c r="C25" s="53" t="e">
        <f t="shared" si="1"/>
        <v>#VALUE!</v>
      </c>
      <c r="D25" s="39" t="e">
        <f t="shared" si="2"/>
        <v>#VALUE!</v>
      </c>
      <c r="E25" s="39" t="e">
        <f t="shared" si="3"/>
        <v>#VALUE!</v>
      </c>
      <c r="F25" s="39" t="e">
        <f t="shared" si="4"/>
        <v>#VALUE!</v>
      </c>
      <c r="G25" s="39" t="e">
        <f t="shared" si="5"/>
        <v>#VALUE!</v>
      </c>
      <c r="H25" s="39" t="e">
        <f t="shared" si="6"/>
        <v>#VALUE!</v>
      </c>
    </row>
    <row r="26" spans="1:8" x14ac:dyDescent="0.25">
      <c r="A26" s="54" t="e">
        <f t="shared" si="0"/>
        <v>#VALUE!</v>
      </c>
      <c r="B26" s="54" t="e">
        <f>IF(A26&gt;$A$4*12,"",VLOOKUP(A26,Lists!$L$5:$N$605,2,FALSE))</f>
        <v>#VALUE!</v>
      </c>
      <c r="C26" s="53" t="e">
        <f t="shared" si="1"/>
        <v>#VALUE!</v>
      </c>
      <c r="D26" s="39" t="e">
        <f t="shared" si="2"/>
        <v>#VALUE!</v>
      </c>
      <c r="E26" s="39" t="e">
        <f t="shared" si="3"/>
        <v>#VALUE!</v>
      </c>
      <c r="F26" s="39" t="e">
        <f t="shared" si="4"/>
        <v>#VALUE!</v>
      </c>
      <c r="G26" s="39" t="e">
        <f t="shared" si="5"/>
        <v>#VALUE!</v>
      </c>
      <c r="H26" s="39" t="e">
        <f t="shared" si="6"/>
        <v>#VALUE!</v>
      </c>
    </row>
    <row r="27" spans="1:8" x14ac:dyDescent="0.25">
      <c r="A27" s="54" t="e">
        <f t="shared" si="0"/>
        <v>#VALUE!</v>
      </c>
      <c r="B27" s="54" t="e">
        <f>IF(A27&gt;$A$4*12,"",VLOOKUP(A27,Lists!$L$5:$N$605,2,FALSE))</f>
        <v>#VALUE!</v>
      </c>
      <c r="C27" s="53" t="e">
        <f t="shared" si="1"/>
        <v>#VALUE!</v>
      </c>
      <c r="D27" s="39" t="e">
        <f t="shared" si="2"/>
        <v>#VALUE!</v>
      </c>
      <c r="E27" s="39" t="e">
        <f t="shared" si="3"/>
        <v>#VALUE!</v>
      </c>
      <c r="F27" s="39" t="e">
        <f t="shared" si="4"/>
        <v>#VALUE!</v>
      </c>
      <c r="G27" s="39" t="e">
        <f t="shared" si="5"/>
        <v>#VALUE!</v>
      </c>
      <c r="H27" s="39" t="e">
        <f t="shared" si="6"/>
        <v>#VALUE!</v>
      </c>
    </row>
    <row r="28" spans="1:8" x14ac:dyDescent="0.25">
      <c r="A28" s="54" t="e">
        <f t="shared" si="0"/>
        <v>#VALUE!</v>
      </c>
      <c r="B28" s="54" t="e">
        <f>IF(A28&gt;$A$4*12,"",VLOOKUP(A28,Lists!$L$5:$N$605,2,FALSE))</f>
        <v>#VALUE!</v>
      </c>
      <c r="C28" s="53" t="e">
        <f t="shared" si="1"/>
        <v>#VALUE!</v>
      </c>
      <c r="D28" s="39" t="e">
        <f t="shared" si="2"/>
        <v>#VALUE!</v>
      </c>
      <c r="E28" s="39" t="e">
        <f t="shared" si="3"/>
        <v>#VALUE!</v>
      </c>
      <c r="F28" s="39" t="e">
        <f t="shared" si="4"/>
        <v>#VALUE!</v>
      </c>
      <c r="G28" s="39" t="e">
        <f t="shared" si="5"/>
        <v>#VALUE!</v>
      </c>
      <c r="H28" s="39" t="e">
        <f t="shared" si="6"/>
        <v>#VALUE!</v>
      </c>
    </row>
    <row r="29" spans="1:8" x14ac:dyDescent="0.25">
      <c r="A29" s="54" t="e">
        <f t="shared" si="0"/>
        <v>#VALUE!</v>
      </c>
      <c r="B29" s="54" t="e">
        <f>IF(A29&gt;$A$4*12,"",VLOOKUP(A29,Lists!$L$5:$N$605,2,FALSE))</f>
        <v>#VALUE!</v>
      </c>
      <c r="C29" s="53" t="e">
        <f t="shared" si="1"/>
        <v>#VALUE!</v>
      </c>
      <c r="D29" s="39" t="e">
        <f t="shared" si="2"/>
        <v>#VALUE!</v>
      </c>
      <c r="E29" s="39" t="e">
        <f t="shared" si="3"/>
        <v>#VALUE!</v>
      </c>
      <c r="F29" s="39" t="e">
        <f t="shared" si="4"/>
        <v>#VALUE!</v>
      </c>
      <c r="G29" s="39" t="e">
        <f t="shared" si="5"/>
        <v>#VALUE!</v>
      </c>
      <c r="H29" s="39" t="e">
        <f t="shared" si="6"/>
        <v>#VALUE!</v>
      </c>
    </row>
    <row r="30" spans="1:8" x14ac:dyDescent="0.25">
      <c r="A30" s="54" t="e">
        <f t="shared" si="0"/>
        <v>#VALUE!</v>
      </c>
      <c r="B30" s="54" t="e">
        <f>IF(A30&gt;$A$4*12,"",VLOOKUP(A30,Lists!$L$5:$N$605,2,FALSE))</f>
        <v>#VALUE!</v>
      </c>
      <c r="C30" s="53" t="e">
        <f t="shared" si="1"/>
        <v>#VALUE!</v>
      </c>
      <c r="D30" s="39" t="e">
        <f t="shared" si="2"/>
        <v>#VALUE!</v>
      </c>
      <c r="E30" s="39" t="e">
        <f t="shared" si="3"/>
        <v>#VALUE!</v>
      </c>
      <c r="F30" s="39" t="e">
        <f t="shared" si="4"/>
        <v>#VALUE!</v>
      </c>
      <c r="G30" s="39" t="e">
        <f t="shared" si="5"/>
        <v>#VALUE!</v>
      </c>
      <c r="H30" s="39" t="e">
        <f t="shared" si="6"/>
        <v>#VALUE!</v>
      </c>
    </row>
    <row r="31" spans="1:8" x14ac:dyDescent="0.25">
      <c r="A31" s="54" t="e">
        <f t="shared" si="0"/>
        <v>#VALUE!</v>
      </c>
      <c r="B31" s="54" t="e">
        <f>IF(A31&gt;$A$4*12,"",VLOOKUP(A31,Lists!$L$5:$N$605,2,FALSE))</f>
        <v>#VALUE!</v>
      </c>
      <c r="C31" s="53" t="e">
        <f t="shared" si="1"/>
        <v>#VALUE!</v>
      </c>
      <c r="D31" s="39" t="e">
        <f t="shared" si="2"/>
        <v>#VALUE!</v>
      </c>
      <c r="E31" s="39" t="e">
        <f t="shared" si="3"/>
        <v>#VALUE!</v>
      </c>
      <c r="F31" s="39" t="e">
        <f t="shared" si="4"/>
        <v>#VALUE!</v>
      </c>
      <c r="G31" s="39" t="e">
        <f t="shared" si="5"/>
        <v>#VALUE!</v>
      </c>
      <c r="H31" s="39" t="e">
        <f t="shared" si="6"/>
        <v>#VALUE!</v>
      </c>
    </row>
    <row r="32" spans="1:8" x14ac:dyDescent="0.25">
      <c r="A32" s="54" t="e">
        <f t="shared" si="0"/>
        <v>#VALUE!</v>
      </c>
      <c r="B32" s="54" t="e">
        <f>IF(A32&gt;$A$4*12,"",VLOOKUP(A32,Lists!$L$5:$N$605,2,FALSE))</f>
        <v>#VALUE!</v>
      </c>
      <c r="C32" s="53" t="e">
        <f t="shared" si="1"/>
        <v>#VALUE!</v>
      </c>
      <c r="D32" s="39" t="e">
        <f t="shared" si="2"/>
        <v>#VALUE!</v>
      </c>
      <c r="E32" s="39" t="e">
        <f t="shared" si="3"/>
        <v>#VALUE!</v>
      </c>
      <c r="F32" s="39" t="e">
        <f t="shared" si="4"/>
        <v>#VALUE!</v>
      </c>
      <c r="G32" s="39" t="e">
        <f t="shared" si="5"/>
        <v>#VALUE!</v>
      </c>
      <c r="H32" s="39" t="e">
        <f t="shared" si="6"/>
        <v>#VALUE!</v>
      </c>
    </row>
    <row r="33" spans="1:8" x14ac:dyDescent="0.25">
      <c r="A33" s="54" t="e">
        <f t="shared" si="0"/>
        <v>#VALUE!</v>
      </c>
      <c r="B33" s="54" t="e">
        <f>IF(A33&gt;$A$4*12,"",VLOOKUP(A33,Lists!$L$5:$N$605,2,FALSE))</f>
        <v>#VALUE!</v>
      </c>
      <c r="C33" s="53" t="e">
        <f t="shared" si="1"/>
        <v>#VALUE!</v>
      </c>
      <c r="D33" s="39" t="e">
        <f t="shared" si="2"/>
        <v>#VALUE!</v>
      </c>
      <c r="E33" s="39" t="e">
        <f t="shared" si="3"/>
        <v>#VALUE!</v>
      </c>
      <c r="F33" s="39" t="e">
        <f t="shared" si="4"/>
        <v>#VALUE!</v>
      </c>
      <c r="G33" s="39" t="e">
        <f t="shared" si="5"/>
        <v>#VALUE!</v>
      </c>
      <c r="H33" s="39" t="e">
        <f t="shared" si="6"/>
        <v>#VALUE!</v>
      </c>
    </row>
    <row r="34" spans="1:8" x14ac:dyDescent="0.25">
      <c r="A34" s="54" t="e">
        <f t="shared" si="0"/>
        <v>#VALUE!</v>
      </c>
      <c r="B34" s="54" t="e">
        <f>IF(A34&gt;$A$4*12,"",VLOOKUP(A34,Lists!$L$5:$N$605,2,FALSE))</f>
        <v>#VALUE!</v>
      </c>
      <c r="C34" s="53" t="e">
        <f t="shared" si="1"/>
        <v>#VALUE!</v>
      </c>
      <c r="D34" s="39" t="e">
        <f t="shared" si="2"/>
        <v>#VALUE!</v>
      </c>
      <c r="E34" s="39" t="e">
        <f t="shared" si="3"/>
        <v>#VALUE!</v>
      </c>
      <c r="F34" s="39" t="e">
        <f t="shared" si="4"/>
        <v>#VALUE!</v>
      </c>
      <c r="G34" s="39" t="e">
        <f t="shared" si="5"/>
        <v>#VALUE!</v>
      </c>
      <c r="H34" s="39" t="e">
        <f t="shared" si="6"/>
        <v>#VALUE!</v>
      </c>
    </row>
    <row r="35" spans="1:8" x14ac:dyDescent="0.25">
      <c r="A35" s="54" t="e">
        <f t="shared" si="0"/>
        <v>#VALUE!</v>
      </c>
      <c r="B35" s="54" t="e">
        <f>IF(A35&gt;$A$4*12,"",VLOOKUP(A35,Lists!$L$5:$N$605,2,FALSE))</f>
        <v>#VALUE!</v>
      </c>
      <c r="C35" s="53" t="e">
        <f t="shared" si="1"/>
        <v>#VALUE!</v>
      </c>
      <c r="D35" s="39" t="e">
        <f t="shared" si="2"/>
        <v>#VALUE!</v>
      </c>
      <c r="E35" s="39" t="e">
        <f t="shared" si="3"/>
        <v>#VALUE!</v>
      </c>
      <c r="F35" s="39" t="e">
        <f t="shared" si="4"/>
        <v>#VALUE!</v>
      </c>
      <c r="G35" s="39" t="e">
        <f t="shared" si="5"/>
        <v>#VALUE!</v>
      </c>
      <c r="H35" s="39" t="e">
        <f t="shared" si="6"/>
        <v>#VALUE!</v>
      </c>
    </row>
    <row r="36" spans="1:8" x14ac:dyDescent="0.25">
      <c r="A36" s="54" t="e">
        <f t="shared" si="0"/>
        <v>#VALUE!</v>
      </c>
      <c r="B36" s="54" t="e">
        <f>IF(A36&gt;$A$4*12,"",VLOOKUP(A36,Lists!$L$5:$N$605,2,FALSE))</f>
        <v>#VALUE!</v>
      </c>
      <c r="C36" s="53" t="e">
        <f t="shared" si="1"/>
        <v>#VALUE!</v>
      </c>
      <c r="D36" s="39" t="e">
        <f t="shared" si="2"/>
        <v>#VALUE!</v>
      </c>
      <c r="E36" s="39" t="e">
        <f t="shared" si="3"/>
        <v>#VALUE!</v>
      </c>
      <c r="F36" s="39" t="e">
        <f t="shared" si="4"/>
        <v>#VALUE!</v>
      </c>
      <c r="G36" s="39" t="e">
        <f t="shared" si="5"/>
        <v>#VALUE!</v>
      </c>
      <c r="H36" s="39" t="e">
        <f t="shared" si="6"/>
        <v>#VALUE!</v>
      </c>
    </row>
    <row r="37" spans="1:8" x14ac:dyDescent="0.25">
      <c r="A37" s="54" t="e">
        <f t="shared" si="0"/>
        <v>#VALUE!</v>
      </c>
      <c r="B37" s="54" t="e">
        <f>IF(A37&gt;$A$4*12,"",VLOOKUP(A37,Lists!$L$5:$N$605,2,FALSE))</f>
        <v>#VALUE!</v>
      </c>
      <c r="C37" s="53" t="e">
        <f t="shared" si="1"/>
        <v>#VALUE!</v>
      </c>
      <c r="D37" s="39" t="e">
        <f t="shared" si="2"/>
        <v>#VALUE!</v>
      </c>
      <c r="E37" s="39" t="e">
        <f t="shared" si="3"/>
        <v>#VALUE!</v>
      </c>
      <c r="F37" s="39" t="e">
        <f t="shared" si="4"/>
        <v>#VALUE!</v>
      </c>
      <c r="G37" s="39" t="e">
        <f t="shared" si="5"/>
        <v>#VALUE!</v>
      </c>
      <c r="H37" s="39" t="e">
        <f t="shared" si="6"/>
        <v>#VALUE!</v>
      </c>
    </row>
    <row r="38" spans="1:8" x14ac:dyDescent="0.25">
      <c r="A38" s="54" t="e">
        <f t="shared" si="0"/>
        <v>#VALUE!</v>
      </c>
      <c r="B38" s="54" t="e">
        <f>IF(A38&gt;$A$4*12,"",VLOOKUP(A38,Lists!$L$5:$N$605,2,FALSE))</f>
        <v>#VALUE!</v>
      </c>
      <c r="C38" s="53" t="e">
        <f t="shared" si="1"/>
        <v>#VALUE!</v>
      </c>
      <c r="D38" s="39" t="e">
        <f t="shared" si="2"/>
        <v>#VALUE!</v>
      </c>
      <c r="E38" s="39" t="e">
        <f t="shared" si="3"/>
        <v>#VALUE!</v>
      </c>
      <c r="F38" s="39" t="e">
        <f t="shared" si="4"/>
        <v>#VALUE!</v>
      </c>
      <c r="G38" s="39" t="e">
        <f t="shared" si="5"/>
        <v>#VALUE!</v>
      </c>
      <c r="H38" s="39" t="e">
        <f t="shared" si="6"/>
        <v>#VALUE!</v>
      </c>
    </row>
    <row r="39" spans="1:8" x14ac:dyDescent="0.25">
      <c r="A39" s="54" t="e">
        <f t="shared" si="0"/>
        <v>#VALUE!</v>
      </c>
      <c r="B39" s="54" t="e">
        <f>IF(A39&gt;$A$4*12,"",VLOOKUP(A39,Lists!$L$5:$N$605,2,FALSE))</f>
        <v>#VALUE!</v>
      </c>
      <c r="C39" s="53" t="e">
        <f t="shared" si="1"/>
        <v>#VALUE!</v>
      </c>
      <c r="D39" s="39" t="e">
        <f t="shared" si="2"/>
        <v>#VALUE!</v>
      </c>
      <c r="E39" s="39" t="e">
        <f t="shared" si="3"/>
        <v>#VALUE!</v>
      </c>
      <c r="F39" s="39" t="e">
        <f t="shared" si="4"/>
        <v>#VALUE!</v>
      </c>
      <c r="G39" s="39" t="e">
        <f t="shared" si="5"/>
        <v>#VALUE!</v>
      </c>
      <c r="H39" s="39" t="e">
        <f t="shared" si="6"/>
        <v>#VALUE!</v>
      </c>
    </row>
    <row r="40" spans="1:8" x14ac:dyDescent="0.25">
      <c r="A40" s="54" t="e">
        <f t="shared" si="0"/>
        <v>#VALUE!</v>
      </c>
      <c r="B40" s="54" t="e">
        <f>IF(A40&gt;$A$4*12,"",VLOOKUP(A40,Lists!$L$5:$N$605,2,FALSE))</f>
        <v>#VALUE!</v>
      </c>
      <c r="C40" s="53" t="e">
        <f t="shared" si="1"/>
        <v>#VALUE!</v>
      </c>
      <c r="D40" s="39" t="e">
        <f t="shared" si="2"/>
        <v>#VALUE!</v>
      </c>
      <c r="E40" s="39" t="e">
        <f t="shared" si="3"/>
        <v>#VALUE!</v>
      </c>
      <c r="F40" s="39" t="e">
        <f t="shared" si="4"/>
        <v>#VALUE!</v>
      </c>
      <c r="G40" s="39" t="e">
        <f t="shared" si="5"/>
        <v>#VALUE!</v>
      </c>
      <c r="H40" s="39" t="e">
        <f t="shared" si="6"/>
        <v>#VALUE!</v>
      </c>
    </row>
    <row r="41" spans="1:8" x14ac:dyDescent="0.25">
      <c r="A41" s="54" t="e">
        <f t="shared" si="0"/>
        <v>#VALUE!</v>
      </c>
      <c r="B41" s="54" t="e">
        <f>IF(A41&gt;$A$4*12,"",VLOOKUP(A41,Lists!$L$5:$N$605,2,FALSE))</f>
        <v>#VALUE!</v>
      </c>
      <c r="C41" s="53" t="e">
        <f t="shared" si="1"/>
        <v>#VALUE!</v>
      </c>
      <c r="D41" s="39" t="e">
        <f t="shared" si="2"/>
        <v>#VALUE!</v>
      </c>
      <c r="E41" s="39" t="e">
        <f t="shared" si="3"/>
        <v>#VALUE!</v>
      </c>
      <c r="F41" s="39" t="e">
        <f t="shared" si="4"/>
        <v>#VALUE!</v>
      </c>
      <c r="G41" s="39" t="e">
        <f t="shared" si="5"/>
        <v>#VALUE!</v>
      </c>
      <c r="H41" s="39" t="e">
        <f t="shared" si="6"/>
        <v>#VALUE!</v>
      </c>
    </row>
    <row r="42" spans="1:8" x14ac:dyDescent="0.25">
      <c r="A42" s="54" t="e">
        <f t="shared" si="0"/>
        <v>#VALUE!</v>
      </c>
      <c r="B42" s="54" t="e">
        <f>IF(A42&gt;$A$4*12,"",VLOOKUP(A42,Lists!$L$5:$N$605,2,FALSE))</f>
        <v>#VALUE!</v>
      </c>
      <c r="C42" s="53" t="e">
        <f t="shared" si="1"/>
        <v>#VALUE!</v>
      </c>
      <c r="D42" s="39" t="e">
        <f t="shared" si="2"/>
        <v>#VALUE!</v>
      </c>
      <c r="E42" s="39" t="e">
        <f t="shared" si="3"/>
        <v>#VALUE!</v>
      </c>
      <c r="F42" s="39" t="e">
        <f t="shared" si="4"/>
        <v>#VALUE!</v>
      </c>
      <c r="G42" s="39" t="e">
        <f t="shared" si="5"/>
        <v>#VALUE!</v>
      </c>
      <c r="H42" s="39" t="e">
        <f t="shared" si="6"/>
        <v>#VALUE!</v>
      </c>
    </row>
    <row r="43" spans="1:8" x14ac:dyDescent="0.25">
      <c r="A43" s="54" t="e">
        <f t="shared" si="0"/>
        <v>#VALUE!</v>
      </c>
      <c r="B43" s="54" t="e">
        <f>IF(A43&gt;$A$4*12,"",VLOOKUP(A43,Lists!$L$5:$N$605,2,FALSE))</f>
        <v>#VALUE!</v>
      </c>
      <c r="C43" s="53" t="e">
        <f t="shared" si="1"/>
        <v>#VALUE!</v>
      </c>
      <c r="D43" s="39" t="e">
        <f t="shared" si="2"/>
        <v>#VALUE!</v>
      </c>
      <c r="E43" s="39" t="e">
        <f t="shared" si="3"/>
        <v>#VALUE!</v>
      </c>
      <c r="F43" s="39" t="e">
        <f t="shared" si="4"/>
        <v>#VALUE!</v>
      </c>
      <c r="G43" s="39" t="e">
        <f t="shared" si="5"/>
        <v>#VALUE!</v>
      </c>
      <c r="H43" s="39" t="e">
        <f t="shared" si="6"/>
        <v>#VALUE!</v>
      </c>
    </row>
    <row r="44" spans="1:8" x14ac:dyDescent="0.25">
      <c r="A44" s="54" t="e">
        <f t="shared" si="0"/>
        <v>#VALUE!</v>
      </c>
      <c r="B44" s="54" t="e">
        <f>IF(A44&gt;$A$4*12,"",VLOOKUP(A44,Lists!$L$5:$N$605,2,FALSE))</f>
        <v>#VALUE!</v>
      </c>
      <c r="C44" s="53" t="e">
        <f t="shared" si="1"/>
        <v>#VALUE!</v>
      </c>
      <c r="D44" s="39" t="e">
        <f t="shared" si="2"/>
        <v>#VALUE!</v>
      </c>
      <c r="E44" s="39" t="e">
        <f t="shared" si="3"/>
        <v>#VALUE!</v>
      </c>
      <c r="F44" s="39" t="e">
        <f t="shared" si="4"/>
        <v>#VALUE!</v>
      </c>
      <c r="G44" s="39" t="e">
        <f t="shared" si="5"/>
        <v>#VALUE!</v>
      </c>
      <c r="H44" s="39" t="e">
        <f t="shared" si="6"/>
        <v>#VALUE!</v>
      </c>
    </row>
    <row r="45" spans="1:8" x14ac:dyDescent="0.25">
      <c r="A45" s="54" t="e">
        <f t="shared" si="0"/>
        <v>#VALUE!</v>
      </c>
      <c r="B45" s="54" t="e">
        <f>IF(A45&gt;$A$4*12,"",VLOOKUP(A45,Lists!$L$5:$N$605,2,FALSE))</f>
        <v>#VALUE!</v>
      </c>
      <c r="C45" s="53" t="e">
        <f t="shared" si="1"/>
        <v>#VALUE!</v>
      </c>
      <c r="D45" s="39" t="e">
        <f t="shared" si="2"/>
        <v>#VALUE!</v>
      </c>
      <c r="E45" s="39" t="e">
        <f t="shared" si="3"/>
        <v>#VALUE!</v>
      </c>
      <c r="F45" s="39" t="e">
        <f t="shared" si="4"/>
        <v>#VALUE!</v>
      </c>
      <c r="G45" s="39" t="e">
        <f t="shared" si="5"/>
        <v>#VALUE!</v>
      </c>
      <c r="H45" s="39" t="e">
        <f t="shared" si="6"/>
        <v>#VALUE!</v>
      </c>
    </row>
    <row r="46" spans="1:8" x14ac:dyDescent="0.25">
      <c r="A46" s="54" t="e">
        <f t="shared" si="0"/>
        <v>#VALUE!</v>
      </c>
      <c r="B46" s="54" t="e">
        <f>IF(A46&gt;$A$4*12,"",VLOOKUP(A46,Lists!$L$5:$N$605,2,FALSE))</f>
        <v>#VALUE!</v>
      </c>
      <c r="C46" s="53" t="e">
        <f t="shared" si="1"/>
        <v>#VALUE!</v>
      </c>
      <c r="D46" s="39" t="e">
        <f t="shared" si="2"/>
        <v>#VALUE!</v>
      </c>
      <c r="E46" s="39" t="e">
        <f t="shared" si="3"/>
        <v>#VALUE!</v>
      </c>
      <c r="F46" s="39" t="e">
        <f t="shared" si="4"/>
        <v>#VALUE!</v>
      </c>
      <c r="G46" s="39" t="e">
        <f t="shared" si="5"/>
        <v>#VALUE!</v>
      </c>
      <c r="H46" s="39" t="e">
        <f t="shared" si="6"/>
        <v>#VALUE!</v>
      </c>
    </row>
    <row r="47" spans="1:8" x14ac:dyDescent="0.25">
      <c r="A47" s="54" t="e">
        <f t="shared" si="0"/>
        <v>#VALUE!</v>
      </c>
      <c r="B47" s="54" t="e">
        <f>IF(A47&gt;$A$4*12,"",VLOOKUP(A47,Lists!$L$5:$N$605,2,FALSE))</f>
        <v>#VALUE!</v>
      </c>
      <c r="C47" s="53" t="e">
        <f t="shared" si="1"/>
        <v>#VALUE!</v>
      </c>
      <c r="D47" s="39" t="e">
        <f t="shared" si="2"/>
        <v>#VALUE!</v>
      </c>
      <c r="E47" s="39" t="e">
        <f t="shared" si="3"/>
        <v>#VALUE!</v>
      </c>
      <c r="F47" s="39" t="e">
        <f t="shared" si="4"/>
        <v>#VALUE!</v>
      </c>
      <c r="G47" s="39" t="e">
        <f t="shared" si="5"/>
        <v>#VALUE!</v>
      </c>
      <c r="H47" s="39" t="e">
        <f t="shared" si="6"/>
        <v>#VALUE!</v>
      </c>
    </row>
    <row r="48" spans="1:8" x14ac:dyDescent="0.25">
      <c r="A48" s="54" t="e">
        <f t="shared" si="0"/>
        <v>#VALUE!</v>
      </c>
      <c r="B48" s="54" t="e">
        <f>IF(A48&gt;$A$4*12,"",VLOOKUP(A48,Lists!$L$5:$N$605,2,FALSE))</f>
        <v>#VALUE!</v>
      </c>
      <c r="C48" s="53" t="e">
        <f t="shared" si="1"/>
        <v>#VALUE!</v>
      </c>
      <c r="D48" s="39" t="e">
        <f t="shared" si="2"/>
        <v>#VALUE!</v>
      </c>
      <c r="E48" s="39" t="e">
        <f t="shared" si="3"/>
        <v>#VALUE!</v>
      </c>
      <c r="F48" s="39" t="e">
        <f t="shared" si="4"/>
        <v>#VALUE!</v>
      </c>
      <c r="G48" s="39" t="e">
        <f t="shared" si="5"/>
        <v>#VALUE!</v>
      </c>
      <c r="H48" s="39" t="e">
        <f t="shared" si="6"/>
        <v>#VALUE!</v>
      </c>
    </row>
    <row r="49" spans="1:8" x14ac:dyDescent="0.25">
      <c r="A49" s="54" t="e">
        <f t="shared" si="0"/>
        <v>#VALUE!</v>
      </c>
      <c r="B49" s="54" t="e">
        <f>IF(A49&gt;$A$4*12,"",VLOOKUP(A49,Lists!$L$5:$N$605,2,FALSE))</f>
        <v>#VALUE!</v>
      </c>
      <c r="C49" s="53" t="e">
        <f t="shared" si="1"/>
        <v>#VALUE!</v>
      </c>
      <c r="D49" s="39" t="e">
        <f t="shared" si="2"/>
        <v>#VALUE!</v>
      </c>
      <c r="E49" s="39" t="e">
        <f t="shared" si="3"/>
        <v>#VALUE!</v>
      </c>
      <c r="F49" s="39" t="e">
        <f t="shared" si="4"/>
        <v>#VALUE!</v>
      </c>
      <c r="G49" s="39" t="e">
        <f t="shared" si="5"/>
        <v>#VALUE!</v>
      </c>
      <c r="H49" s="39" t="e">
        <f t="shared" si="6"/>
        <v>#VALUE!</v>
      </c>
    </row>
    <row r="50" spans="1:8" x14ac:dyDescent="0.25">
      <c r="A50" s="54" t="e">
        <f t="shared" si="0"/>
        <v>#VALUE!</v>
      </c>
      <c r="B50" s="54" t="e">
        <f>IF(A50&gt;$A$4*12,"",VLOOKUP(A50,Lists!$L$5:$N$605,2,FALSE))</f>
        <v>#VALUE!</v>
      </c>
      <c r="C50" s="53" t="e">
        <f t="shared" si="1"/>
        <v>#VALUE!</v>
      </c>
      <c r="D50" s="39" t="e">
        <f t="shared" si="2"/>
        <v>#VALUE!</v>
      </c>
      <c r="E50" s="39" t="e">
        <f t="shared" si="3"/>
        <v>#VALUE!</v>
      </c>
      <c r="F50" s="39" t="e">
        <f t="shared" si="4"/>
        <v>#VALUE!</v>
      </c>
      <c r="G50" s="39" t="e">
        <f t="shared" si="5"/>
        <v>#VALUE!</v>
      </c>
      <c r="H50" s="39" t="e">
        <f t="shared" si="6"/>
        <v>#VALUE!</v>
      </c>
    </row>
    <row r="51" spans="1:8" x14ac:dyDescent="0.25">
      <c r="A51" s="54" t="e">
        <f t="shared" si="0"/>
        <v>#VALUE!</v>
      </c>
      <c r="B51" s="54" t="e">
        <f>IF(A51&gt;$A$4*12,"",VLOOKUP(A51,Lists!$L$5:$N$605,2,FALSE))</f>
        <v>#VALUE!</v>
      </c>
      <c r="C51" s="53" t="e">
        <f t="shared" si="1"/>
        <v>#VALUE!</v>
      </c>
      <c r="D51" s="39" t="e">
        <f t="shared" si="2"/>
        <v>#VALUE!</v>
      </c>
      <c r="E51" s="39" t="e">
        <f t="shared" si="3"/>
        <v>#VALUE!</v>
      </c>
      <c r="F51" s="39" t="e">
        <f t="shared" si="4"/>
        <v>#VALUE!</v>
      </c>
      <c r="G51" s="39" t="e">
        <f t="shared" si="5"/>
        <v>#VALUE!</v>
      </c>
      <c r="H51" s="39" t="e">
        <f t="shared" si="6"/>
        <v>#VALUE!</v>
      </c>
    </row>
    <row r="52" spans="1:8" x14ac:dyDescent="0.25">
      <c r="A52" s="54" t="e">
        <f t="shared" si="0"/>
        <v>#VALUE!</v>
      </c>
      <c r="B52" s="54" t="e">
        <f>IF(A52&gt;$A$4*12,"",VLOOKUP(A52,Lists!$L$5:$N$605,2,FALSE))</f>
        <v>#VALUE!</v>
      </c>
      <c r="C52" s="53" t="e">
        <f t="shared" si="1"/>
        <v>#VALUE!</v>
      </c>
      <c r="D52" s="39" t="e">
        <f t="shared" si="2"/>
        <v>#VALUE!</v>
      </c>
      <c r="E52" s="39" t="e">
        <f t="shared" si="3"/>
        <v>#VALUE!</v>
      </c>
      <c r="F52" s="39" t="e">
        <f t="shared" si="4"/>
        <v>#VALUE!</v>
      </c>
      <c r="G52" s="39" t="e">
        <f t="shared" si="5"/>
        <v>#VALUE!</v>
      </c>
      <c r="H52" s="39" t="e">
        <f t="shared" si="6"/>
        <v>#VALUE!</v>
      </c>
    </row>
    <row r="53" spans="1:8" x14ac:dyDescent="0.25">
      <c r="A53" s="54" t="e">
        <f t="shared" si="0"/>
        <v>#VALUE!</v>
      </c>
      <c r="B53" s="54" t="e">
        <f>IF(A53&gt;$A$4*12,"",VLOOKUP(A53,Lists!$L$5:$N$605,2,FALSE))</f>
        <v>#VALUE!</v>
      </c>
      <c r="C53" s="53" t="e">
        <f t="shared" si="1"/>
        <v>#VALUE!</v>
      </c>
      <c r="D53" s="39" t="e">
        <f t="shared" si="2"/>
        <v>#VALUE!</v>
      </c>
      <c r="E53" s="39" t="e">
        <f t="shared" si="3"/>
        <v>#VALUE!</v>
      </c>
      <c r="F53" s="39" t="e">
        <f t="shared" si="4"/>
        <v>#VALUE!</v>
      </c>
      <c r="G53" s="39" t="e">
        <f t="shared" si="5"/>
        <v>#VALUE!</v>
      </c>
      <c r="H53" s="39" t="e">
        <f t="shared" si="6"/>
        <v>#VALUE!</v>
      </c>
    </row>
    <row r="54" spans="1:8" x14ac:dyDescent="0.25">
      <c r="A54" s="54" t="e">
        <f t="shared" si="0"/>
        <v>#VALUE!</v>
      </c>
      <c r="B54" s="54" t="e">
        <f>IF(A54&gt;$A$4*12,"",VLOOKUP(A54,Lists!$L$5:$N$605,2,FALSE))</f>
        <v>#VALUE!</v>
      </c>
      <c r="C54" s="53" t="e">
        <f t="shared" si="1"/>
        <v>#VALUE!</v>
      </c>
      <c r="D54" s="39" t="e">
        <f t="shared" si="2"/>
        <v>#VALUE!</v>
      </c>
      <c r="E54" s="39" t="e">
        <f t="shared" si="3"/>
        <v>#VALUE!</v>
      </c>
      <c r="F54" s="39" t="e">
        <f t="shared" si="4"/>
        <v>#VALUE!</v>
      </c>
      <c r="G54" s="39" t="e">
        <f t="shared" si="5"/>
        <v>#VALUE!</v>
      </c>
      <c r="H54" s="39" t="e">
        <f t="shared" si="6"/>
        <v>#VALUE!</v>
      </c>
    </row>
    <row r="55" spans="1:8" x14ac:dyDescent="0.25">
      <c r="A55" s="54" t="e">
        <f t="shared" si="0"/>
        <v>#VALUE!</v>
      </c>
      <c r="B55" s="54" t="e">
        <f>IF(A55&gt;$A$4*12,"",VLOOKUP(A55,Lists!$L$5:$N$605,2,FALSE))</f>
        <v>#VALUE!</v>
      </c>
      <c r="C55" s="53" t="e">
        <f t="shared" si="1"/>
        <v>#VALUE!</v>
      </c>
      <c r="D55" s="39" t="e">
        <f t="shared" si="2"/>
        <v>#VALUE!</v>
      </c>
      <c r="E55" s="39" t="e">
        <f t="shared" si="3"/>
        <v>#VALUE!</v>
      </c>
      <c r="F55" s="39" t="e">
        <f t="shared" si="4"/>
        <v>#VALUE!</v>
      </c>
      <c r="G55" s="39" t="e">
        <f t="shared" si="5"/>
        <v>#VALUE!</v>
      </c>
      <c r="H55" s="39" t="e">
        <f t="shared" si="6"/>
        <v>#VALUE!</v>
      </c>
    </row>
    <row r="56" spans="1:8" x14ac:dyDescent="0.25">
      <c r="A56" s="54" t="e">
        <f t="shared" si="0"/>
        <v>#VALUE!</v>
      </c>
      <c r="B56" s="54" t="e">
        <f>IF(A56&gt;$A$4*12,"",VLOOKUP(A56,Lists!$L$5:$N$605,2,FALSE))</f>
        <v>#VALUE!</v>
      </c>
      <c r="C56" s="53" t="e">
        <f t="shared" si="1"/>
        <v>#VALUE!</v>
      </c>
      <c r="D56" s="39" t="e">
        <f t="shared" si="2"/>
        <v>#VALUE!</v>
      </c>
      <c r="E56" s="39" t="e">
        <f t="shared" si="3"/>
        <v>#VALUE!</v>
      </c>
      <c r="F56" s="39" t="e">
        <f t="shared" si="4"/>
        <v>#VALUE!</v>
      </c>
      <c r="G56" s="39" t="e">
        <f t="shared" si="5"/>
        <v>#VALUE!</v>
      </c>
      <c r="H56" s="39" t="e">
        <f t="shared" si="6"/>
        <v>#VALUE!</v>
      </c>
    </row>
    <row r="57" spans="1:8" x14ac:dyDescent="0.25">
      <c r="A57" s="54" t="e">
        <f t="shared" si="0"/>
        <v>#VALUE!</v>
      </c>
      <c r="B57" s="54" t="e">
        <f>IF(A57&gt;$A$4*12,"",VLOOKUP(A57,Lists!$L$5:$N$605,2,FALSE))</f>
        <v>#VALUE!</v>
      </c>
      <c r="C57" s="53" t="e">
        <f t="shared" si="1"/>
        <v>#VALUE!</v>
      </c>
      <c r="D57" s="39" t="e">
        <f t="shared" si="2"/>
        <v>#VALUE!</v>
      </c>
      <c r="E57" s="39" t="e">
        <f t="shared" si="3"/>
        <v>#VALUE!</v>
      </c>
      <c r="F57" s="39" t="e">
        <f t="shared" si="4"/>
        <v>#VALUE!</v>
      </c>
      <c r="G57" s="39" t="e">
        <f t="shared" si="5"/>
        <v>#VALUE!</v>
      </c>
      <c r="H57" s="39" t="e">
        <f t="shared" si="6"/>
        <v>#VALUE!</v>
      </c>
    </row>
    <row r="58" spans="1:8" x14ac:dyDescent="0.25">
      <c r="A58" s="54" t="e">
        <f t="shared" si="0"/>
        <v>#VALUE!</v>
      </c>
      <c r="B58" s="54" t="e">
        <f>IF(A58&gt;$A$4*12,"",VLOOKUP(A58,Lists!$L$5:$N$605,2,FALSE))</f>
        <v>#VALUE!</v>
      </c>
      <c r="C58" s="53" t="e">
        <f t="shared" si="1"/>
        <v>#VALUE!</v>
      </c>
      <c r="D58" s="39" t="e">
        <f t="shared" si="2"/>
        <v>#VALUE!</v>
      </c>
      <c r="E58" s="39" t="e">
        <f t="shared" si="3"/>
        <v>#VALUE!</v>
      </c>
      <c r="F58" s="39" t="e">
        <f t="shared" si="4"/>
        <v>#VALUE!</v>
      </c>
      <c r="G58" s="39" t="e">
        <f t="shared" si="5"/>
        <v>#VALUE!</v>
      </c>
      <c r="H58" s="39" t="e">
        <f t="shared" si="6"/>
        <v>#VALUE!</v>
      </c>
    </row>
    <row r="59" spans="1:8" x14ac:dyDescent="0.25">
      <c r="A59" s="54" t="e">
        <f t="shared" si="0"/>
        <v>#VALUE!</v>
      </c>
      <c r="B59" s="54" t="e">
        <f>IF(A59&gt;$A$4*12,"",VLOOKUP(A59,Lists!$L$5:$N$605,2,FALSE))</f>
        <v>#VALUE!</v>
      </c>
      <c r="C59" s="53" t="e">
        <f t="shared" si="1"/>
        <v>#VALUE!</v>
      </c>
      <c r="D59" s="39" t="e">
        <f t="shared" si="2"/>
        <v>#VALUE!</v>
      </c>
      <c r="E59" s="39" t="e">
        <f t="shared" si="3"/>
        <v>#VALUE!</v>
      </c>
      <c r="F59" s="39" t="e">
        <f t="shared" si="4"/>
        <v>#VALUE!</v>
      </c>
      <c r="G59" s="39" t="e">
        <f t="shared" si="5"/>
        <v>#VALUE!</v>
      </c>
      <c r="H59" s="39" t="e">
        <f t="shared" si="6"/>
        <v>#VALUE!</v>
      </c>
    </row>
    <row r="60" spans="1:8" x14ac:dyDescent="0.25">
      <c r="A60" s="54" t="e">
        <f t="shared" si="0"/>
        <v>#VALUE!</v>
      </c>
      <c r="B60" s="54" t="e">
        <f>IF(A60&gt;$A$4*12,"",VLOOKUP(A60,Lists!$L$5:$N$605,2,FALSE))</f>
        <v>#VALUE!</v>
      </c>
      <c r="C60" s="53" t="e">
        <f t="shared" si="1"/>
        <v>#VALUE!</v>
      </c>
      <c r="D60" s="39" t="e">
        <f t="shared" si="2"/>
        <v>#VALUE!</v>
      </c>
      <c r="E60" s="39" t="e">
        <f t="shared" si="3"/>
        <v>#VALUE!</v>
      </c>
      <c r="F60" s="39" t="e">
        <f t="shared" si="4"/>
        <v>#VALUE!</v>
      </c>
      <c r="G60" s="39" t="e">
        <f t="shared" si="5"/>
        <v>#VALUE!</v>
      </c>
      <c r="H60" s="39" t="e">
        <f t="shared" si="6"/>
        <v>#VALUE!</v>
      </c>
    </row>
    <row r="61" spans="1:8" x14ac:dyDescent="0.25">
      <c r="A61" s="54" t="e">
        <f t="shared" si="0"/>
        <v>#VALUE!</v>
      </c>
      <c r="B61" s="54" t="e">
        <f>IF(A61&gt;$A$4*12,"",VLOOKUP(A61,Lists!$L$5:$N$605,2,FALSE))</f>
        <v>#VALUE!</v>
      </c>
      <c r="C61" s="53" t="e">
        <f t="shared" si="1"/>
        <v>#VALUE!</v>
      </c>
      <c r="D61" s="39" t="e">
        <f t="shared" si="2"/>
        <v>#VALUE!</v>
      </c>
      <c r="E61" s="39" t="e">
        <f t="shared" si="3"/>
        <v>#VALUE!</v>
      </c>
      <c r="F61" s="39" t="e">
        <f t="shared" si="4"/>
        <v>#VALUE!</v>
      </c>
      <c r="G61" s="39" t="e">
        <f t="shared" si="5"/>
        <v>#VALUE!</v>
      </c>
      <c r="H61" s="39" t="e">
        <f t="shared" si="6"/>
        <v>#VALUE!</v>
      </c>
    </row>
    <row r="62" spans="1:8" x14ac:dyDescent="0.25">
      <c r="A62" s="54" t="e">
        <f t="shared" si="0"/>
        <v>#VALUE!</v>
      </c>
      <c r="B62" s="54" t="e">
        <f>IF(A62&gt;$A$4*12,"",VLOOKUP(A62,Lists!$L$5:$N$605,2,FALSE))</f>
        <v>#VALUE!</v>
      </c>
      <c r="C62" s="53" t="e">
        <f t="shared" si="1"/>
        <v>#VALUE!</v>
      </c>
      <c r="D62" s="39" t="e">
        <f t="shared" si="2"/>
        <v>#VALUE!</v>
      </c>
      <c r="E62" s="39" t="e">
        <f t="shared" si="3"/>
        <v>#VALUE!</v>
      </c>
      <c r="F62" s="39" t="e">
        <f t="shared" si="4"/>
        <v>#VALUE!</v>
      </c>
      <c r="G62" s="39" t="e">
        <f t="shared" si="5"/>
        <v>#VALUE!</v>
      </c>
      <c r="H62" s="39" t="e">
        <f t="shared" si="6"/>
        <v>#VALUE!</v>
      </c>
    </row>
    <row r="63" spans="1:8" x14ac:dyDescent="0.25">
      <c r="A63" s="54" t="e">
        <f t="shared" si="0"/>
        <v>#VALUE!</v>
      </c>
      <c r="B63" s="54" t="e">
        <f>IF(A63&gt;$A$4*12,"",VLOOKUP(A63,Lists!$L$5:$N$605,2,FALSE))</f>
        <v>#VALUE!</v>
      </c>
      <c r="C63" s="53" t="e">
        <f t="shared" si="1"/>
        <v>#VALUE!</v>
      </c>
      <c r="D63" s="39" t="e">
        <f t="shared" si="2"/>
        <v>#VALUE!</v>
      </c>
      <c r="E63" s="39" t="e">
        <f t="shared" si="3"/>
        <v>#VALUE!</v>
      </c>
      <c r="F63" s="39" t="e">
        <f t="shared" si="4"/>
        <v>#VALUE!</v>
      </c>
      <c r="G63" s="39" t="e">
        <f t="shared" si="5"/>
        <v>#VALUE!</v>
      </c>
      <c r="H63" s="39" t="e">
        <f t="shared" si="6"/>
        <v>#VALUE!</v>
      </c>
    </row>
    <row r="64" spans="1:8" x14ac:dyDescent="0.25">
      <c r="A64" s="54" t="e">
        <f t="shared" si="0"/>
        <v>#VALUE!</v>
      </c>
      <c r="B64" s="54" t="e">
        <f>IF(A64&gt;$A$4*12,"",VLOOKUP(A64,Lists!$L$5:$N$605,2,FALSE))</f>
        <v>#VALUE!</v>
      </c>
      <c r="C64" s="53" t="e">
        <f t="shared" si="1"/>
        <v>#VALUE!</v>
      </c>
      <c r="D64" s="39" t="e">
        <f t="shared" si="2"/>
        <v>#VALUE!</v>
      </c>
      <c r="E64" s="39" t="e">
        <f t="shared" si="3"/>
        <v>#VALUE!</v>
      </c>
      <c r="F64" s="39" t="e">
        <f t="shared" si="4"/>
        <v>#VALUE!</v>
      </c>
      <c r="G64" s="39" t="e">
        <f t="shared" si="5"/>
        <v>#VALUE!</v>
      </c>
      <c r="H64" s="39" t="e">
        <f t="shared" si="6"/>
        <v>#VALUE!</v>
      </c>
    </row>
    <row r="65" spans="1:8" x14ac:dyDescent="0.25">
      <c r="A65" s="54" t="e">
        <f t="shared" si="0"/>
        <v>#VALUE!</v>
      </c>
      <c r="B65" s="54" t="e">
        <f>IF(A65&gt;$A$4*12,"",VLOOKUP(A65,Lists!$L$5:$N$605,2,FALSE))</f>
        <v>#VALUE!</v>
      </c>
      <c r="C65" s="53" t="e">
        <f t="shared" si="1"/>
        <v>#VALUE!</v>
      </c>
      <c r="D65" s="39" t="e">
        <f t="shared" si="2"/>
        <v>#VALUE!</v>
      </c>
      <c r="E65" s="39" t="e">
        <f t="shared" si="3"/>
        <v>#VALUE!</v>
      </c>
      <c r="F65" s="39" t="e">
        <f t="shared" si="4"/>
        <v>#VALUE!</v>
      </c>
      <c r="G65" s="39" t="e">
        <f t="shared" si="5"/>
        <v>#VALUE!</v>
      </c>
      <c r="H65" s="39" t="e">
        <f t="shared" si="6"/>
        <v>#VALUE!</v>
      </c>
    </row>
    <row r="66" spans="1:8" x14ac:dyDescent="0.25">
      <c r="A66" s="54" t="e">
        <f t="shared" si="0"/>
        <v>#VALUE!</v>
      </c>
      <c r="B66" s="54" t="e">
        <f>IF(A66&gt;$A$4*12,"",VLOOKUP(A66,Lists!$L$5:$N$605,2,FALSE))</f>
        <v>#VALUE!</v>
      </c>
      <c r="C66" s="53" t="e">
        <f t="shared" si="1"/>
        <v>#VALUE!</v>
      </c>
      <c r="D66" s="39" t="e">
        <f t="shared" si="2"/>
        <v>#VALUE!</v>
      </c>
      <c r="E66" s="39" t="e">
        <f t="shared" si="3"/>
        <v>#VALUE!</v>
      </c>
      <c r="F66" s="39" t="e">
        <f t="shared" si="4"/>
        <v>#VALUE!</v>
      </c>
      <c r="G66" s="39" t="e">
        <f t="shared" si="5"/>
        <v>#VALUE!</v>
      </c>
      <c r="H66" s="39" t="e">
        <f t="shared" si="6"/>
        <v>#VALUE!</v>
      </c>
    </row>
    <row r="67" spans="1:8" x14ac:dyDescent="0.25">
      <c r="A67" s="54" t="e">
        <f t="shared" si="0"/>
        <v>#VALUE!</v>
      </c>
      <c r="B67" s="54" t="e">
        <f>IF(A67&gt;$A$4*12,"",VLOOKUP(A67,Lists!$L$5:$N$605,2,FALSE))</f>
        <v>#VALUE!</v>
      </c>
      <c r="C67" s="53" t="e">
        <f t="shared" si="1"/>
        <v>#VALUE!</v>
      </c>
      <c r="D67" s="39" t="e">
        <f t="shared" si="2"/>
        <v>#VALUE!</v>
      </c>
      <c r="E67" s="39" t="e">
        <f t="shared" si="3"/>
        <v>#VALUE!</v>
      </c>
      <c r="F67" s="39" t="e">
        <f t="shared" si="4"/>
        <v>#VALUE!</v>
      </c>
      <c r="G67" s="39" t="e">
        <f t="shared" si="5"/>
        <v>#VALUE!</v>
      </c>
      <c r="H67" s="39" t="e">
        <f t="shared" si="6"/>
        <v>#VALUE!</v>
      </c>
    </row>
    <row r="68" spans="1:8" x14ac:dyDescent="0.25">
      <c r="A68" s="54" t="e">
        <f t="shared" si="0"/>
        <v>#VALUE!</v>
      </c>
      <c r="B68" s="54" t="e">
        <f>IF(A68&gt;$A$4*12,"",VLOOKUP(A68,Lists!$L$5:$N$605,2,FALSE))</f>
        <v>#VALUE!</v>
      </c>
      <c r="C68" s="53" t="e">
        <f t="shared" si="1"/>
        <v>#VALUE!</v>
      </c>
      <c r="D68" s="39" t="e">
        <f t="shared" si="2"/>
        <v>#VALUE!</v>
      </c>
      <c r="E68" s="39" t="e">
        <f t="shared" si="3"/>
        <v>#VALUE!</v>
      </c>
      <c r="F68" s="39" t="e">
        <f t="shared" si="4"/>
        <v>#VALUE!</v>
      </c>
      <c r="G68" s="39" t="e">
        <f t="shared" si="5"/>
        <v>#VALUE!</v>
      </c>
      <c r="H68" s="39" t="e">
        <f t="shared" si="6"/>
        <v>#VALUE!</v>
      </c>
    </row>
    <row r="69" spans="1:8" x14ac:dyDescent="0.25">
      <c r="A69" s="54" t="e">
        <f t="shared" si="0"/>
        <v>#VALUE!</v>
      </c>
      <c r="B69" s="54" t="e">
        <f>IF(A69&gt;$A$4*12,"",VLOOKUP(A69,Lists!$L$5:$N$605,2,FALSE))</f>
        <v>#VALUE!</v>
      </c>
      <c r="C69" s="53" t="e">
        <f t="shared" si="1"/>
        <v>#VALUE!</v>
      </c>
      <c r="D69" s="39" t="e">
        <f t="shared" si="2"/>
        <v>#VALUE!</v>
      </c>
      <c r="E69" s="39" t="e">
        <f t="shared" si="3"/>
        <v>#VALUE!</v>
      </c>
      <c r="F69" s="39" t="e">
        <f t="shared" si="4"/>
        <v>#VALUE!</v>
      </c>
      <c r="G69" s="39" t="e">
        <f t="shared" si="5"/>
        <v>#VALUE!</v>
      </c>
      <c r="H69" s="39" t="e">
        <f t="shared" si="6"/>
        <v>#VALUE!</v>
      </c>
    </row>
    <row r="70" spans="1:8" x14ac:dyDescent="0.25">
      <c r="A70" s="54" t="e">
        <f t="shared" si="0"/>
        <v>#VALUE!</v>
      </c>
      <c r="B70" s="54" t="e">
        <f>IF(A70&gt;$A$4*12,"",VLOOKUP(A70,Lists!$L$5:$N$605,2,FALSE))</f>
        <v>#VALUE!</v>
      </c>
      <c r="C70" s="53" t="e">
        <f t="shared" si="1"/>
        <v>#VALUE!</v>
      </c>
      <c r="D70" s="39" t="e">
        <f t="shared" si="2"/>
        <v>#VALUE!</v>
      </c>
      <c r="E70" s="39" t="e">
        <f t="shared" si="3"/>
        <v>#VALUE!</v>
      </c>
      <c r="F70" s="39" t="e">
        <f t="shared" si="4"/>
        <v>#VALUE!</v>
      </c>
      <c r="G70" s="39" t="e">
        <f t="shared" si="5"/>
        <v>#VALUE!</v>
      </c>
      <c r="H70" s="39" t="e">
        <f t="shared" si="6"/>
        <v>#VALUE!</v>
      </c>
    </row>
    <row r="71" spans="1:8" x14ac:dyDescent="0.25">
      <c r="A71" s="54" t="e">
        <f t="shared" si="0"/>
        <v>#VALUE!</v>
      </c>
      <c r="B71" s="54" t="e">
        <f>IF(A71&gt;$A$4*12,"",VLOOKUP(A71,Lists!$L$5:$N$605,2,FALSE))</f>
        <v>#VALUE!</v>
      </c>
      <c r="C71" s="53" t="e">
        <f t="shared" si="1"/>
        <v>#VALUE!</v>
      </c>
      <c r="D71" s="39" t="e">
        <f t="shared" si="2"/>
        <v>#VALUE!</v>
      </c>
      <c r="E71" s="39" t="e">
        <f t="shared" si="3"/>
        <v>#VALUE!</v>
      </c>
      <c r="F71" s="39" t="e">
        <f t="shared" si="4"/>
        <v>#VALUE!</v>
      </c>
      <c r="G71" s="39" t="e">
        <f t="shared" si="5"/>
        <v>#VALUE!</v>
      </c>
      <c r="H71" s="39" t="e">
        <f t="shared" si="6"/>
        <v>#VALUE!</v>
      </c>
    </row>
    <row r="72" spans="1:8" x14ac:dyDescent="0.25">
      <c r="A72" s="54" t="e">
        <f t="shared" ref="A72:A135" si="7">IF(A71&lt;($A$4*12),A71+1,"")</f>
        <v>#VALUE!</v>
      </c>
      <c r="B72" s="54" t="e">
        <f>IF(A72&gt;$A$4*12,"",VLOOKUP(A72,Lists!$L$5:$N$605,2,FALSE))</f>
        <v>#VALUE!</v>
      </c>
      <c r="C72" s="53" t="e">
        <f t="shared" ref="C72:C135" si="8">IF(A72&gt;$A$4*12,"",C71)</f>
        <v>#VALUE!</v>
      </c>
      <c r="D72" s="39" t="e">
        <f t="shared" ref="D72:D135" si="9">IF(A72&gt;$A$4*12,"",+H71)</f>
        <v>#VALUE!</v>
      </c>
      <c r="E72" s="39" t="e">
        <f t="shared" ref="E72:E135" si="10">IF(A72&gt;$A$4*12,"",E71)</f>
        <v>#VALUE!</v>
      </c>
      <c r="F72" s="39" t="e">
        <f t="shared" ref="F72:F135" si="11">IF(A72&gt;$A$4*12,"",ROUND((+D72+E72)*C72/12,0))</f>
        <v>#VALUE!</v>
      </c>
      <c r="G72" s="39" t="e">
        <f t="shared" ref="G72:G135" si="12">IF(A72&gt;$A$4*12,"",G71)</f>
        <v>#VALUE!</v>
      </c>
      <c r="H72" s="39" t="e">
        <f t="shared" ref="H72:H135" si="13">IF(A72&gt;$A$4*12,"",+D72+E72+F72-G72)</f>
        <v>#VALUE!</v>
      </c>
    </row>
    <row r="73" spans="1:8" x14ac:dyDescent="0.25">
      <c r="A73" s="54" t="e">
        <f t="shared" si="7"/>
        <v>#VALUE!</v>
      </c>
      <c r="B73" s="54" t="e">
        <f>IF(A73&gt;$A$4*12,"",VLOOKUP(A73,Lists!$L$5:$N$605,2,FALSE))</f>
        <v>#VALUE!</v>
      </c>
      <c r="C73" s="53" t="e">
        <f t="shared" si="8"/>
        <v>#VALUE!</v>
      </c>
      <c r="D73" s="39" t="e">
        <f t="shared" si="9"/>
        <v>#VALUE!</v>
      </c>
      <c r="E73" s="39" t="e">
        <f t="shared" si="10"/>
        <v>#VALUE!</v>
      </c>
      <c r="F73" s="39" t="e">
        <f t="shared" si="11"/>
        <v>#VALUE!</v>
      </c>
      <c r="G73" s="39" t="e">
        <f t="shared" si="12"/>
        <v>#VALUE!</v>
      </c>
      <c r="H73" s="39" t="e">
        <f t="shared" si="13"/>
        <v>#VALUE!</v>
      </c>
    </row>
    <row r="74" spans="1:8" x14ac:dyDescent="0.25">
      <c r="A74" s="54" t="e">
        <f t="shared" si="7"/>
        <v>#VALUE!</v>
      </c>
      <c r="B74" s="54" t="e">
        <f>IF(A74&gt;$A$4*12,"",VLOOKUP(A74,Lists!$L$5:$N$605,2,FALSE))</f>
        <v>#VALUE!</v>
      </c>
      <c r="C74" s="53" t="e">
        <f t="shared" si="8"/>
        <v>#VALUE!</v>
      </c>
      <c r="D74" s="39" t="e">
        <f t="shared" si="9"/>
        <v>#VALUE!</v>
      </c>
      <c r="E74" s="39" t="e">
        <f t="shared" si="10"/>
        <v>#VALUE!</v>
      </c>
      <c r="F74" s="39" t="e">
        <f t="shared" si="11"/>
        <v>#VALUE!</v>
      </c>
      <c r="G74" s="39" t="e">
        <f t="shared" si="12"/>
        <v>#VALUE!</v>
      </c>
      <c r="H74" s="39" t="e">
        <f t="shared" si="13"/>
        <v>#VALUE!</v>
      </c>
    </row>
    <row r="75" spans="1:8" x14ac:dyDescent="0.25">
      <c r="A75" s="54" t="e">
        <f t="shared" si="7"/>
        <v>#VALUE!</v>
      </c>
      <c r="B75" s="54" t="e">
        <f>IF(A75&gt;$A$4*12,"",VLOOKUP(A75,Lists!$L$5:$N$605,2,FALSE))</f>
        <v>#VALUE!</v>
      </c>
      <c r="C75" s="53" t="e">
        <f t="shared" si="8"/>
        <v>#VALUE!</v>
      </c>
      <c r="D75" s="39" t="e">
        <f t="shared" si="9"/>
        <v>#VALUE!</v>
      </c>
      <c r="E75" s="39" t="e">
        <f t="shared" si="10"/>
        <v>#VALUE!</v>
      </c>
      <c r="F75" s="39" t="e">
        <f t="shared" si="11"/>
        <v>#VALUE!</v>
      </c>
      <c r="G75" s="39" t="e">
        <f t="shared" si="12"/>
        <v>#VALUE!</v>
      </c>
      <c r="H75" s="39" t="e">
        <f t="shared" si="13"/>
        <v>#VALUE!</v>
      </c>
    </row>
    <row r="76" spans="1:8" x14ac:dyDescent="0.25">
      <c r="A76" s="54" t="e">
        <f t="shared" si="7"/>
        <v>#VALUE!</v>
      </c>
      <c r="B76" s="54" t="e">
        <f>IF(A76&gt;$A$4*12,"",VLOOKUP(A76,Lists!$L$5:$N$605,2,FALSE))</f>
        <v>#VALUE!</v>
      </c>
      <c r="C76" s="53" t="e">
        <f t="shared" si="8"/>
        <v>#VALUE!</v>
      </c>
      <c r="D76" s="39" t="e">
        <f t="shared" si="9"/>
        <v>#VALUE!</v>
      </c>
      <c r="E76" s="39" t="e">
        <f t="shared" si="10"/>
        <v>#VALUE!</v>
      </c>
      <c r="F76" s="39" t="e">
        <f t="shared" si="11"/>
        <v>#VALUE!</v>
      </c>
      <c r="G76" s="39" t="e">
        <f t="shared" si="12"/>
        <v>#VALUE!</v>
      </c>
      <c r="H76" s="39" t="e">
        <f t="shared" si="13"/>
        <v>#VALUE!</v>
      </c>
    </row>
    <row r="77" spans="1:8" x14ac:dyDescent="0.25">
      <c r="A77" s="54" t="e">
        <f t="shared" si="7"/>
        <v>#VALUE!</v>
      </c>
      <c r="B77" s="54" t="e">
        <f>IF(A77&gt;$A$4*12,"",VLOOKUP(A77,Lists!$L$5:$N$605,2,FALSE))</f>
        <v>#VALUE!</v>
      </c>
      <c r="C77" s="53" t="e">
        <f t="shared" si="8"/>
        <v>#VALUE!</v>
      </c>
      <c r="D77" s="39" t="e">
        <f t="shared" si="9"/>
        <v>#VALUE!</v>
      </c>
      <c r="E77" s="39" t="e">
        <f t="shared" si="10"/>
        <v>#VALUE!</v>
      </c>
      <c r="F77" s="39" t="e">
        <f t="shared" si="11"/>
        <v>#VALUE!</v>
      </c>
      <c r="G77" s="39" t="e">
        <f t="shared" si="12"/>
        <v>#VALUE!</v>
      </c>
      <c r="H77" s="39" t="e">
        <f t="shared" si="13"/>
        <v>#VALUE!</v>
      </c>
    </row>
    <row r="78" spans="1:8" x14ac:dyDescent="0.25">
      <c r="A78" s="54" t="e">
        <f t="shared" si="7"/>
        <v>#VALUE!</v>
      </c>
      <c r="B78" s="54" t="e">
        <f>IF(A78&gt;$A$4*12,"",VLOOKUP(A78,Lists!$L$5:$N$605,2,FALSE))</f>
        <v>#VALUE!</v>
      </c>
      <c r="C78" s="53" t="e">
        <f t="shared" si="8"/>
        <v>#VALUE!</v>
      </c>
      <c r="D78" s="39" t="e">
        <f t="shared" si="9"/>
        <v>#VALUE!</v>
      </c>
      <c r="E78" s="39" t="e">
        <f t="shared" si="10"/>
        <v>#VALUE!</v>
      </c>
      <c r="F78" s="39" t="e">
        <f t="shared" si="11"/>
        <v>#VALUE!</v>
      </c>
      <c r="G78" s="39" t="e">
        <f t="shared" si="12"/>
        <v>#VALUE!</v>
      </c>
      <c r="H78" s="39" t="e">
        <f t="shared" si="13"/>
        <v>#VALUE!</v>
      </c>
    </row>
    <row r="79" spans="1:8" x14ac:dyDescent="0.25">
      <c r="A79" s="54" t="e">
        <f t="shared" si="7"/>
        <v>#VALUE!</v>
      </c>
      <c r="B79" s="54" t="e">
        <f>IF(A79&gt;$A$4*12,"",VLOOKUP(A79,Lists!$L$5:$N$605,2,FALSE))</f>
        <v>#VALUE!</v>
      </c>
      <c r="C79" s="53" t="e">
        <f t="shared" si="8"/>
        <v>#VALUE!</v>
      </c>
      <c r="D79" s="39" t="e">
        <f t="shared" si="9"/>
        <v>#VALUE!</v>
      </c>
      <c r="E79" s="39" t="e">
        <f t="shared" si="10"/>
        <v>#VALUE!</v>
      </c>
      <c r="F79" s="39" t="e">
        <f t="shared" si="11"/>
        <v>#VALUE!</v>
      </c>
      <c r="G79" s="39" t="e">
        <f t="shared" si="12"/>
        <v>#VALUE!</v>
      </c>
      <c r="H79" s="39" t="e">
        <f t="shared" si="13"/>
        <v>#VALUE!</v>
      </c>
    </row>
    <row r="80" spans="1:8" x14ac:dyDescent="0.25">
      <c r="A80" s="54" t="e">
        <f t="shared" si="7"/>
        <v>#VALUE!</v>
      </c>
      <c r="B80" s="54" t="e">
        <f>IF(A80&gt;$A$4*12,"",VLOOKUP(A80,Lists!$L$5:$N$605,2,FALSE))</f>
        <v>#VALUE!</v>
      </c>
      <c r="C80" s="53" t="e">
        <f t="shared" si="8"/>
        <v>#VALUE!</v>
      </c>
      <c r="D80" s="39" t="e">
        <f t="shared" si="9"/>
        <v>#VALUE!</v>
      </c>
      <c r="E80" s="39" t="e">
        <f t="shared" si="10"/>
        <v>#VALUE!</v>
      </c>
      <c r="F80" s="39" t="e">
        <f t="shared" si="11"/>
        <v>#VALUE!</v>
      </c>
      <c r="G80" s="39" t="e">
        <f t="shared" si="12"/>
        <v>#VALUE!</v>
      </c>
      <c r="H80" s="39" t="e">
        <f t="shared" si="13"/>
        <v>#VALUE!</v>
      </c>
    </row>
    <row r="81" spans="1:8" x14ac:dyDescent="0.25">
      <c r="A81" s="54" t="e">
        <f t="shared" si="7"/>
        <v>#VALUE!</v>
      </c>
      <c r="B81" s="54" t="e">
        <f>IF(A81&gt;$A$4*12,"",VLOOKUP(A81,Lists!$L$5:$N$605,2,FALSE))</f>
        <v>#VALUE!</v>
      </c>
      <c r="C81" s="53" t="e">
        <f t="shared" si="8"/>
        <v>#VALUE!</v>
      </c>
      <c r="D81" s="39" t="e">
        <f t="shared" si="9"/>
        <v>#VALUE!</v>
      </c>
      <c r="E81" s="39" t="e">
        <f t="shared" si="10"/>
        <v>#VALUE!</v>
      </c>
      <c r="F81" s="39" t="e">
        <f t="shared" si="11"/>
        <v>#VALUE!</v>
      </c>
      <c r="G81" s="39" t="e">
        <f t="shared" si="12"/>
        <v>#VALUE!</v>
      </c>
      <c r="H81" s="39" t="e">
        <f t="shared" si="13"/>
        <v>#VALUE!</v>
      </c>
    </row>
    <row r="82" spans="1:8" x14ac:dyDescent="0.25">
      <c r="A82" s="54" t="e">
        <f t="shared" si="7"/>
        <v>#VALUE!</v>
      </c>
      <c r="B82" s="54" t="e">
        <f>IF(A82&gt;$A$4*12,"",VLOOKUP(A82,Lists!$L$5:$N$605,2,FALSE))</f>
        <v>#VALUE!</v>
      </c>
      <c r="C82" s="53" t="e">
        <f t="shared" si="8"/>
        <v>#VALUE!</v>
      </c>
      <c r="D82" s="39" t="e">
        <f t="shared" si="9"/>
        <v>#VALUE!</v>
      </c>
      <c r="E82" s="39" t="e">
        <f t="shared" si="10"/>
        <v>#VALUE!</v>
      </c>
      <c r="F82" s="39" t="e">
        <f t="shared" si="11"/>
        <v>#VALUE!</v>
      </c>
      <c r="G82" s="39" t="e">
        <f t="shared" si="12"/>
        <v>#VALUE!</v>
      </c>
      <c r="H82" s="39" t="e">
        <f t="shared" si="13"/>
        <v>#VALUE!</v>
      </c>
    </row>
    <row r="83" spans="1:8" x14ac:dyDescent="0.25">
      <c r="A83" s="54" t="e">
        <f t="shared" si="7"/>
        <v>#VALUE!</v>
      </c>
      <c r="B83" s="54" t="e">
        <f>IF(A83&gt;$A$4*12,"",VLOOKUP(A83,Lists!$L$5:$N$605,2,FALSE))</f>
        <v>#VALUE!</v>
      </c>
      <c r="C83" s="53" t="e">
        <f t="shared" si="8"/>
        <v>#VALUE!</v>
      </c>
      <c r="D83" s="39" t="e">
        <f t="shared" si="9"/>
        <v>#VALUE!</v>
      </c>
      <c r="E83" s="39" t="e">
        <f t="shared" si="10"/>
        <v>#VALUE!</v>
      </c>
      <c r="F83" s="39" t="e">
        <f t="shared" si="11"/>
        <v>#VALUE!</v>
      </c>
      <c r="G83" s="39" t="e">
        <f t="shared" si="12"/>
        <v>#VALUE!</v>
      </c>
      <c r="H83" s="39" t="e">
        <f t="shared" si="13"/>
        <v>#VALUE!</v>
      </c>
    </row>
    <row r="84" spans="1:8" x14ac:dyDescent="0.25">
      <c r="A84" s="54" t="e">
        <f t="shared" si="7"/>
        <v>#VALUE!</v>
      </c>
      <c r="B84" s="54" t="e">
        <f>IF(A84&gt;$A$4*12,"",VLOOKUP(A84,Lists!$L$5:$N$605,2,FALSE))</f>
        <v>#VALUE!</v>
      </c>
      <c r="C84" s="53" t="e">
        <f t="shared" si="8"/>
        <v>#VALUE!</v>
      </c>
      <c r="D84" s="39" t="e">
        <f t="shared" si="9"/>
        <v>#VALUE!</v>
      </c>
      <c r="E84" s="39" t="e">
        <f t="shared" si="10"/>
        <v>#VALUE!</v>
      </c>
      <c r="F84" s="39" t="e">
        <f t="shared" si="11"/>
        <v>#VALUE!</v>
      </c>
      <c r="G84" s="39" t="e">
        <f t="shared" si="12"/>
        <v>#VALUE!</v>
      </c>
      <c r="H84" s="39" t="e">
        <f t="shared" si="13"/>
        <v>#VALUE!</v>
      </c>
    </row>
    <row r="85" spans="1:8" x14ac:dyDescent="0.25">
      <c r="A85" s="54" t="e">
        <f t="shared" si="7"/>
        <v>#VALUE!</v>
      </c>
      <c r="B85" s="54" t="e">
        <f>IF(A85&gt;$A$4*12,"",VLOOKUP(A85,Lists!$L$5:$N$605,2,FALSE))</f>
        <v>#VALUE!</v>
      </c>
      <c r="C85" s="53" t="e">
        <f t="shared" si="8"/>
        <v>#VALUE!</v>
      </c>
      <c r="D85" s="39" t="e">
        <f t="shared" si="9"/>
        <v>#VALUE!</v>
      </c>
      <c r="E85" s="39" t="e">
        <f t="shared" si="10"/>
        <v>#VALUE!</v>
      </c>
      <c r="F85" s="39" t="e">
        <f t="shared" si="11"/>
        <v>#VALUE!</v>
      </c>
      <c r="G85" s="39" t="e">
        <f t="shared" si="12"/>
        <v>#VALUE!</v>
      </c>
      <c r="H85" s="39" t="e">
        <f t="shared" si="13"/>
        <v>#VALUE!</v>
      </c>
    </row>
    <row r="86" spans="1:8" x14ac:dyDescent="0.25">
      <c r="A86" s="54" t="e">
        <f t="shared" si="7"/>
        <v>#VALUE!</v>
      </c>
      <c r="B86" s="54" t="e">
        <f>IF(A86&gt;$A$4*12,"",VLOOKUP(A86,Lists!$L$5:$N$605,2,FALSE))</f>
        <v>#VALUE!</v>
      </c>
      <c r="C86" s="53" t="e">
        <f t="shared" si="8"/>
        <v>#VALUE!</v>
      </c>
      <c r="D86" s="39" t="e">
        <f t="shared" si="9"/>
        <v>#VALUE!</v>
      </c>
      <c r="E86" s="39" t="e">
        <f t="shared" si="10"/>
        <v>#VALUE!</v>
      </c>
      <c r="F86" s="39" t="e">
        <f t="shared" si="11"/>
        <v>#VALUE!</v>
      </c>
      <c r="G86" s="39" t="e">
        <f t="shared" si="12"/>
        <v>#VALUE!</v>
      </c>
      <c r="H86" s="39" t="e">
        <f t="shared" si="13"/>
        <v>#VALUE!</v>
      </c>
    </row>
    <row r="87" spans="1:8" x14ac:dyDescent="0.25">
      <c r="A87" s="54" t="e">
        <f t="shared" si="7"/>
        <v>#VALUE!</v>
      </c>
      <c r="B87" s="54" t="e">
        <f>IF(A87&gt;$A$4*12,"",VLOOKUP(A87,Lists!$L$5:$N$605,2,FALSE))</f>
        <v>#VALUE!</v>
      </c>
      <c r="C87" s="53" t="e">
        <f t="shared" si="8"/>
        <v>#VALUE!</v>
      </c>
      <c r="D87" s="39" t="e">
        <f t="shared" si="9"/>
        <v>#VALUE!</v>
      </c>
      <c r="E87" s="39" t="e">
        <f t="shared" si="10"/>
        <v>#VALUE!</v>
      </c>
      <c r="F87" s="39" t="e">
        <f t="shared" si="11"/>
        <v>#VALUE!</v>
      </c>
      <c r="G87" s="39" t="e">
        <f t="shared" si="12"/>
        <v>#VALUE!</v>
      </c>
      <c r="H87" s="39" t="e">
        <f t="shared" si="13"/>
        <v>#VALUE!</v>
      </c>
    </row>
    <row r="88" spans="1:8" x14ac:dyDescent="0.25">
      <c r="A88" s="54" t="e">
        <f t="shared" si="7"/>
        <v>#VALUE!</v>
      </c>
      <c r="B88" s="54" t="e">
        <f>IF(A88&gt;$A$4*12,"",VLOOKUP(A88,Lists!$L$5:$N$605,2,FALSE))</f>
        <v>#VALUE!</v>
      </c>
      <c r="C88" s="53" t="e">
        <f t="shared" si="8"/>
        <v>#VALUE!</v>
      </c>
      <c r="D88" s="39" t="e">
        <f t="shared" si="9"/>
        <v>#VALUE!</v>
      </c>
      <c r="E88" s="39" t="e">
        <f t="shared" si="10"/>
        <v>#VALUE!</v>
      </c>
      <c r="F88" s="39" t="e">
        <f t="shared" si="11"/>
        <v>#VALUE!</v>
      </c>
      <c r="G88" s="39" t="e">
        <f t="shared" si="12"/>
        <v>#VALUE!</v>
      </c>
      <c r="H88" s="39" t="e">
        <f t="shared" si="13"/>
        <v>#VALUE!</v>
      </c>
    </row>
    <row r="89" spans="1:8" x14ac:dyDescent="0.25">
      <c r="A89" s="54" t="e">
        <f t="shared" si="7"/>
        <v>#VALUE!</v>
      </c>
      <c r="B89" s="54" t="e">
        <f>IF(A89&gt;$A$4*12,"",VLOOKUP(A89,Lists!$L$5:$N$605,2,FALSE))</f>
        <v>#VALUE!</v>
      </c>
      <c r="C89" s="53" t="e">
        <f t="shared" si="8"/>
        <v>#VALUE!</v>
      </c>
      <c r="D89" s="39" t="e">
        <f t="shared" si="9"/>
        <v>#VALUE!</v>
      </c>
      <c r="E89" s="39" t="e">
        <f t="shared" si="10"/>
        <v>#VALUE!</v>
      </c>
      <c r="F89" s="39" t="e">
        <f t="shared" si="11"/>
        <v>#VALUE!</v>
      </c>
      <c r="G89" s="39" t="e">
        <f t="shared" si="12"/>
        <v>#VALUE!</v>
      </c>
      <c r="H89" s="39" t="e">
        <f t="shared" si="13"/>
        <v>#VALUE!</v>
      </c>
    </row>
    <row r="90" spans="1:8" x14ac:dyDescent="0.25">
      <c r="A90" s="54" t="e">
        <f t="shared" si="7"/>
        <v>#VALUE!</v>
      </c>
      <c r="B90" s="54" t="e">
        <f>IF(A90&gt;$A$4*12,"",VLOOKUP(A90,Lists!$L$5:$N$605,2,FALSE))</f>
        <v>#VALUE!</v>
      </c>
      <c r="C90" s="53" t="e">
        <f t="shared" si="8"/>
        <v>#VALUE!</v>
      </c>
      <c r="D90" s="39" t="e">
        <f t="shared" si="9"/>
        <v>#VALUE!</v>
      </c>
      <c r="E90" s="39" t="e">
        <f t="shared" si="10"/>
        <v>#VALUE!</v>
      </c>
      <c r="F90" s="39" t="e">
        <f t="shared" si="11"/>
        <v>#VALUE!</v>
      </c>
      <c r="G90" s="39" t="e">
        <f t="shared" si="12"/>
        <v>#VALUE!</v>
      </c>
      <c r="H90" s="39" t="e">
        <f t="shared" si="13"/>
        <v>#VALUE!</v>
      </c>
    </row>
    <row r="91" spans="1:8" x14ac:dyDescent="0.25">
      <c r="A91" s="54" t="e">
        <f t="shared" si="7"/>
        <v>#VALUE!</v>
      </c>
      <c r="B91" s="54" t="e">
        <f>IF(A91&gt;$A$4*12,"",VLOOKUP(A91,Lists!$L$5:$N$605,2,FALSE))</f>
        <v>#VALUE!</v>
      </c>
      <c r="C91" s="53" t="e">
        <f t="shared" si="8"/>
        <v>#VALUE!</v>
      </c>
      <c r="D91" s="39" t="e">
        <f t="shared" si="9"/>
        <v>#VALUE!</v>
      </c>
      <c r="E91" s="39" t="e">
        <f t="shared" si="10"/>
        <v>#VALUE!</v>
      </c>
      <c r="F91" s="39" t="e">
        <f t="shared" si="11"/>
        <v>#VALUE!</v>
      </c>
      <c r="G91" s="39" t="e">
        <f t="shared" si="12"/>
        <v>#VALUE!</v>
      </c>
      <c r="H91" s="39" t="e">
        <f t="shared" si="13"/>
        <v>#VALUE!</v>
      </c>
    </row>
    <row r="92" spans="1:8" x14ac:dyDescent="0.25">
      <c r="A92" s="54" t="e">
        <f t="shared" si="7"/>
        <v>#VALUE!</v>
      </c>
      <c r="B92" s="54" t="e">
        <f>IF(A92&gt;$A$4*12,"",VLOOKUP(A92,Lists!$L$5:$N$605,2,FALSE))</f>
        <v>#VALUE!</v>
      </c>
      <c r="C92" s="53" t="e">
        <f t="shared" si="8"/>
        <v>#VALUE!</v>
      </c>
      <c r="D92" s="39" t="e">
        <f t="shared" si="9"/>
        <v>#VALUE!</v>
      </c>
      <c r="E92" s="39" t="e">
        <f t="shared" si="10"/>
        <v>#VALUE!</v>
      </c>
      <c r="F92" s="39" t="e">
        <f t="shared" si="11"/>
        <v>#VALUE!</v>
      </c>
      <c r="G92" s="39" t="e">
        <f t="shared" si="12"/>
        <v>#VALUE!</v>
      </c>
      <c r="H92" s="39" t="e">
        <f t="shared" si="13"/>
        <v>#VALUE!</v>
      </c>
    </row>
    <row r="93" spans="1:8" x14ac:dyDescent="0.25">
      <c r="A93" s="54" t="e">
        <f t="shared" si="7"/>
        <v>#VALUE!</v>
      </c>
      <c r="B93" s="54" t="e">
        <f>IF(A93&gt;$A$4*12,"",VLOOKUP(A93,Lists!$L$5:$N$605,2,FALSE))</f>
        <v>#VALUE!</v>
      </c>
      <c r="C93" s="53" t="e">
        <f t="shared" si="8"/>
        <v>#VALUE!</v>
      </c>
      <c r="D93" s="39" t="e">
        <f t="shared" si="9"/>
        <v>#VALUE!</v>
      </c>
      <c r="E93" s="39" t="e">
        <f t="shared" si="10"/>
        <v>#VALUE!</v>
      </c>
      <c r="F93" s="39" t="e">
        <f t="shared" si="11"/>
        <v>#VALUE!</v>
      </c>
      <c r="G93" s="39" t="e">
        <f t="shared" si="12"/>
        <v>#VALUE!</v>
      </c>
      <c r="H93" s="39" t="e">
        <f t="shared" si="13"/>
        <v>#VALUE!</v>
      </c>
    </row>
    <row r="94" spans="1:8" x14ac:dyDescent="0.25">
      <c r="A94" s="54" t="e">
        <f t="shared" si="7"/>
        <v>#VALUE!</v>
      </c>
      <c r="B94" s="54" t="e">
        <f>IF(A94&gt;$A$4*12,"",VLOOKUP(A94,Lists!$L$5:$N$605,2,FALSE))</f>
        <v>#VALUE!</v>
      </c>
      <c r="C94" s="53" t="e">
        <f t="shared" si="8"/>
        <v>#VALUE!</v>
      </c>
      <c r="D94" s="39" t="e">
        <f t="shared" si="9"/>
        <v>#VALUE!</v>
      </c>
      <c r="E94" s="39" t="e">
        <f t="shared" si="10"/>
        <v>#VALUE!</v>
      </c>
      <c r="F94" s="39" t="e">
        <f t="shared" si="11"/>
        <v>#VALUE!</v>
      </c>
      <c r="G94" s="39" t="e">
        <f t="shared" si="12"/>
        <v>#VALUE!</v>
      </c>
      <c r="H94" s="39" t="e">
        <f t="shared" si="13"/>
        <v>#VALUE!</v>
      </c>
    </row>
    <row r="95" spans="1:8" x14ac:dyDescent="0.25">
      <c r="A95" s="54" t="e">
        <f t="shared" si="7"/>
        <v>#VALUE!</v>
      </c>
      <c r="B95" s="54" t="e">
        <f>IF(A95&gt;$A$4*12,"",VLOOKUP(A95,Lists!$L$5:$N$605,2,FALSE))</f>
        <v>#VALUE!</v>
      </c>
      <c r="C95" s="53" t="e">
        <f t="shared" si="8"/>
        <v>#VALUE!</v>
      </c>
      <c r="D95" s="39" t="e">
        <f t="shared" si="9"/>
        <v>#VALUE!</v>
      </c>
      <c r="E95" s="39" t="e">
        <f t="shared" si="10"/>
        <v>#VALUE!</v>
      </c>
      <c r="F95" s="39" t="e">
        <f t="shared" si="11"/>
        <v>#VALUE!</v>
      </c>
      <c r="G95" s="39" t="e">
        <f t="shared" si="12"/>
        <v>#VALUE!</v>
      </c>
      <c r="H95" s="39" t="e">
        <f t="shared" si="13"/>
        <v>#VALUE!</v>
      </c>
    </row>
    <row r="96" spans="1:8" x14ac:dyDescent="0.25">
      <c r="A96" s="54" t="e">
        <f t="shared" si="7"/>
        <v>#VALUE!</v>
      </c>
      <c r="B96" s="54" t="e">
        <f>IF(A96&gt;$A$4*12,"",VLOOKUP(A96,Lists!$L$5:$N$605,2,FALSE))</f>
        <v>#VALUE!</v>
      </c>
      <c r="C96" s="53" t="e">
        <f t="shared" si="8"/>
        <v>#VALUE!</v>
      </c>
      <c r="D96" s="39" t="e">
        <f t="shared" si="9"/>
        <v>#VALUE!</v>
      </c>
      <c r="E96" s="39" t="e">
        <f t="shared" si="10"/>
        <v>#VALUE!</v>
      </c>
      <c r="F96" s="39" t="e">
        <f t="shared" si="11"/>
        <v>#VALUE!</v>
      </c>
      <c r="G96" s="39" t="e">
        <f t="shared" si="12"/>
        <v>#VALUE!</v>
      </c>
      <c r="H96" s="39" t="e">
        <f t="shared" si="13"/>
        <v>#VALUE!</v>
      </c>
    </row>
    <row r="97" spans="1:8" x14ac:dyDescent="0.25">
      <c r="A97" s="54" t="e">
        <f t="shared" si="7"/>
        <v>#VALUE!</v>
      </c>
      <c r="B97" s="54" t="e">
        <f>IF(A97&gt;$A$4*12,"",VLOOKUP(A97,Lists!$L$5:$N$605,2,FALSE))</f>
        <v>#VALUE!</v>
      </c>
      <c r="C97" s="53" t="e">
        <f t="shared" si="8"/>
        <v>#VALUE!</v>
      </c>
      <c r="D97" s="39" t="e">
        <f t="shared" si="9"/>
        <v>#VALUE!</v>
      </c>
      <c r="E97" s="39" t="e">
        <f t="shared" si="10"/>
        <v>#VALUE!</v>
      </c>
      <c r="F97" s="39" t="e">
        <f t="shared" si="11"/>
        <v>#VALUE!</v>
      </c>
      <c r="G97" s="39" t="e">
        <f t="shared" si="12"/>
        <v>#VALUE!</v>
      </c>
      <c r="H97" s="39" t="e">
        <f t="shared" si="13"/>
        <v>#VALUE!</v>
      </c>
    </row>
    <row r="98" spans="1:8" x14ac:dyDescent="0.25">
      <c r="A98" s="54" t="e">
        <f t="shared" si="7"/>
        <v>#VALUE!</v>
      </c>
      <c r="B98" s="54" t="e">
        <f>IF(A98&gt;$A$4*12,"",VLOOKUP(A98,Lists!$L$5:$N$605,2,FALSE))</f>
        <v>#VALUE!</v>
      </c>
      <c r="C98" s="53" t="e">
        <f t="shared" si="8"/>
        <v>#VALUE!</v>
      </c>
      <c r="D98" s="39" t="e">
        <f t="shared" si="9"/>
        <v>#VALUE!</v>
      </c>
      <c r="E98" s="39" t="e">
        <f t="shared" si="10"/>
        <v>#VALUE!</v>
      </c>
      <c r="F98" s="39" t="e">
        <f t="shared" si="11"/>
        <v>#VALUE!</v>
      </c>
      <c r="G98" s="39" t="e">
        <f t="shared" si="12"/>
        <v>#VALUE!</v>
      </c>
      <c r="H98" s="39" t="e">
        <f t="shared" si="13"/>
        <v>#VALUE!</v>
      </c>
    </row>
    <row r="99" spans="1:8" x14ac:dyDescent="0.25">
      <c r="A99" s="54" t="e">
        <f t="shared" si="7"/>
        <v>#VALUE!</v>
      </c>
      <c r="B99" s="54" t="e">
        <f>IF(A99&gt;$A$4*12,"",VLOOKUP(A99,Lists!$L$5:$N$605,2,FALSE))</f>
        <v>#VALUE!</v>
      </c>
      <c r="C99" s="53" t="e">
        <f t="shared" si="8"/>
        <v>#VALUE!</v>
      </c>
      <c r="D99" s="39" t="e">
        <f t="shared" si="9"/>
        <v>#VALUE!</v>
      </c>
      <c r="E99" s="39" t="e">
        <f t="shared" si="10"/>
        <v>#VALUE!</v>
      </c>
      <c r="F99" s="39" t="e">
        <f t="shared" si="11"/>
        <v>#VALUE!</v>
      </c>
      <c r="G99" s="39" t="e">
        <f t="shared" si="12"/>
        <v>#VALUE!</v>
      </c>
      <c r="H99" s="39" t="e">
        <f t="shared" si="13"/>
        <v>#VALUE!</v>
      </c>
    </row>
    <row r="100" spans="1:8" x14ac:dyDescent="0.25">
      <c r="A100" s="54" t="e">
        <f t="shared" si="7"/>
        <v>#VALUE!</v>
      </c>
      <c r="B100" s="54" t="e">
        <f>IF(A100&gt;$A$4*12,"",VLOOKUP(A100,Lists!$L$5:$N$605,2,FALSE))</f>
        <v>#VALUE!</v>
      </c>
      <c r="C100" s="53" t="e">
        <f t="shared" si="8"/>
        <v>#VALUE!</v>
      </c>
      <c r="D100" s="39" t="e">
        <f t="shared" si="9"/>
        <v>#VALUE!</v>
      </c>
      <c r="E100" s="39" t="e">
        <f t="shared" si="10"/>
        <v>#VALUE!</v>
      </c>
      <c r="F100" s="39" t="e">
        <f t="shared" si="11"/>
        <v>#VALUE!</v>
      </c>
      <c r="G100" s="39" t="e">
        <f t="shared" si="12"/>
        <v>#VALUE!</v>
      </c>
      <c r="H100" s="39" t="e">
        <f t="shared" si="13"/>
        <v>#VALUE!</v>
      </c>
    </row>
    <row r="101" spans="1:8" x14ac:dyDescent="0.25">
      <c r="A101" s="54" t="e">
        <f t="shared" si="7"/>
        <v>#VALUE!</v>
      </c>
      <c r="B101" s="54" t="e">
        <f>IF(A101&gt;$A$4*12,"",VLOOKUP(A101,Lists!$L$5:$N$605,2,FALSE))</f>
        <v>#VALUE!</v>
      </c>
      <c r="C101" s="53" t="e">
        <f t="shared" si="8"/>
        <v>#VALUE!</v>
      </c>
      <c r="D101" s="39" t="e">
        <f t="shared" si="9"/>
        <v>#VALUE!</v>
      </c>
      <c r="E101" s="39" t="e">
        <f t="shared" si="10"/>
        <v>#VALUE!</v>
      </c>
      <c r="F101" s="39" t="e">
        <f t="shared" si="11"/>
        <v>#VALUE!</v>
      </c>
      <c r="G101" s="39" t="e">
        <f t="shared" si="12"/>
        <v>#VALUE!</v>
      </c>
      <c r="H101" s="39" t="e">
        <f t="shared" si="13"/>
        <v>#VALUE!</v>
      </c>
    </row>
    <row r="102" spans="1:8" x14ac:dyDescent="0.25">
      <c r="A102" s="54" t="e">
        <f t="shared" si="7"/>
        <v>#VALUE!</v>
      </c>
      <c r="B102" s="54" t="e">
        <f>IF(A102&gt;$A$4*12,"",VLOOKUP(A102,Lists!$L$5:$N$605,2,FALSE))</f>
        <v>#VALUE!</v>
      </c>
      <c r="C102" s="53" t="e">
        <f t="shared" si="8"/>
        <v>#VALUE!</v>
      </c>
      <c r="D102" s="39" t="e">
        <f t="shared" si="9"/>
        <v>#VALUE!</v>
      </c>
      <c r="E102" s="39" t="e">
        <f t="shared" si="10"/>
        <v>#VALUE!</v>
      </c>
      <c r="F102" s="39" t="e">
        <f t="shared" si="11"/>
        <v>#VALUE!</v>
      </c>
      <c r="G102" s="39" t="e">
        <f t="shared" si="12"/>
        <v>#VALUE!</v>
      </c>
      <c r="H102" s="39" t="e">
        <f t="shared" si="13"/>
        <v>#VALUE!</v>
      </c>
    </row>
    <row r="103" spans="1:8" x14ac:dyDescent="0.25">
      <c r="A103" s="54" t="e">
        <f t="shared" si="7"/>
        <v>#VALUE!</v>
      </c>
      <c r="B103" s="54" t="e">
        <f>IF(A103&gt;$A$4*12,"",VLOOKUP(A103,Lists!$L$5:$N$605,2,FALSE))</f>
        <v>#VALUE!</v>
      </c>
      <c r="C103" s="53" t="e">
        <f t="shared" si="8"/>
        <v>#VALUE!</v>
      </c>
      <c r="D103" s="39" t="e">
        <f t="shared" si="9"/>
        <v>#VALUE!</v>
      </c>
      <c r="E103" s="39" t="e">
        <f t="shared" si="10"/>
        <v>#VALUE!</v>
      </c>
      <c r="F103" s="39" t="e">
        <f t="shared" si="11"/>
        <v>#VALUE!</v>
      </c>
      <c r="G103" s="39" t="e">
        <f t="shared" si="12"/>
        <v>#VALUE!</v>
      </c>
      <c r="H103" s="39" t="e">
        <f t="shared" si="13"/>
        <v>#VALUE!</v>
      </c>
    </row>
    <row r="104" spans="1:8" x14ac:dyDescent="0.25">
      <c r="A104" s="54" t="e">
        <f t="shared" si="7"/>
        <v>#VALUE!</v>
      </c>
      <c r="B104" s="54" t="e">
        <f>IF(A104&gt;$A$4*12,"",VLOOKUP(A104,Lists!$L$5:$N$605,2,FALSE))</f>
        <v>#VALUE!</v>
      </c>
      <c r="C104" s="53" t="e">
        <f t="shared" si="8"/>
        <v>#VALUE!</v>
      </c>
      <c r="D104" s="39" t="e">
        <f t="shared" si="9"/>
        <v>#VALUE!</v>
      </c>
      <c r="E104" s="39" t="e">
        <f t="shared" si="10"/>
        <v>#VALUE!</v>
      </c>
      <c r="F104" s="39" t="e">
        <f t="shared" si="11"/>
        <v>#VALUE!</v>
      </c>
      <c r="G104" s="39" t="e">
        <f t="shared" si="12"/>
        <v>#VALUE!</v>
      </c>
      <c r="H104" s="39" t="e">
        <f t="shared" si="13"/>
        <v>#VALUE!</v>
      </c>
    </row>
    <row r="105" spans="1:8" x14ac:dyDescent="0.25">
      <c r="A105" s="54" t="e">
        <f t="shared" si="7"/>
        <v>#VALUE!</v>
      </c>
      <c r="B105" s="54" t="e">
        <f>IF(A105&gt;$A$4*12,"",VLOOKUP(A105,Lists!$L$5:$N$605,2,FALSE))</f>
        <v>#VALUE!</v>
      </c>
      <c r="C105" s="53" t="e">
        <f t="shared" si="8"/>
        <v>#VALUE!</v>
      </c>
      <c r="D105" s="39" t="e">
        <f t="shared" si="9"/>
        <v>#VALUE!</v>
      </c>
      <c r="E105" s="39" t="e">
        <f t="shared" si="10"/>
        <v>#VALUE!</v>
      </c>
      <c r="F105" s="39" t="e">
        <f t="shared" si="11"/>
        <v>#VALUE!</v>
      </c>
      <c r="G105" s="39" t="e">
        <f t="shared" si="12"/>
        <v>#VALUE!</v>
      </c>
      <c r="H105" s="39" t="e">
        <f t="shared" si="13"/>
        <v>#VALUE!</v>
      </c>
    </row>
    <row r="106" spans="1:8" x14ac:dyDescent="0.25">
      <c r="A106" s="54" t="e">
        <f t="shared" si="7"/>
        <v>#VALUE!</v>
      </c>
      <c r="B106" s="54" t="e">
        <f>IF(A106&gt;$A$4*12,"",VLOOKUP(A106,Lists!$L$5:$N$605,2,FALSE))</f>
        <v>#VALUE!</v>
      </c>
      <c r="C106" s="53" t="e">
        <f t="shared" si="8"/>
        <v>#VALUE!</v>
      </c>
      <c r="D106" s="39" t="e">
        <f t="shared" si="9"/>
        <v>#VALUE!</v>
      </c>
      <c r="E106" s="39" t="e">
        <f t="shared" si="10"/>
        <v>#VALUE!</v>
      </c>
      <c r="F106" s="39" t="e">
        <f t="shared" si="11"/>
        <v>#VALUE!</v>
      </c>
      <c r="G106" s="39" t="e">
        <f t="shared" si="12"/>
        <v>#VALUE!</v>
      </c>
      <c r="H106" s="39" t="e">
        <f t="shared" si="13"/>
        <v>#VALUE!</v>
      </c>
    </row>
    <row r="107" spans="1:8" x14ac:dyDescent="0.25">
      <c r="A107" s="54" t="e">
        <f t="shared" si="7"/>
        <v>#VALUE!</v>
      </c>
      <c r="B107" s="54" t="e">
        <f>IF(A107&gt;$A$4*12,"",VLOOKUP(A107,Lists!$L$5:$N$605,2,FALSE))</f>
        <v>#VALUE!</v>
      </c>
      <c r="C107" s="53" t="e">
        <f t="shared" si="8"/>
        <v>#VALUE!</v>
      </c>
      <c r="D107" s="39" t="e">
        <f t="shared" si="9"/>
        <v>#VALUE!</v>
      </c>
      <c r="E107" s="39" t="e">
        <f t="shared" si="10"/>
        <v>#VALUE!</v>
      </c>
      <c r="F107" s="39" t="e">
        <f t="shared" si="11"/>
        <v>#VALUE!</v>
      </c>
      <c r="G107" s="39" t="e">
        <f t="shared" si="12"/>
        <v>#VALUE!</v>
      </c>
      <c r="H107" s="39" t="e">
        <f t="shared" si="13"/>
        <v>#VALUE!</v>
      </c>
    </row>
    <row r="108" spans="1:8" x14ac:dyDescent="0.25">
      <c r="A108" s="54" t="e">
        <f t="shared" si="7"/>
        <v>#VALUE!</v>
      </c>
      <c r="B108" s="54" t="e">
        <f>IF(A108&gt;$A$4*12,"",VLOOKUP(A108,Lists!$L$5:$N$605,2,FALSE))</f>
        <v>#VALUE!</v>
      </c>
      <c r="C108" s="53" t="e">
        <f t="shared" si="8"/>
        <v>#VALUE!</v>
      </c>
      <c r="D108" s="39" t="e">
        <f t="shared" si="9"/>
        <v>#VALUE!</v>
      </c>
      <c r="E108" s="39" t="e">
        <f t="shared" si="10"/>
        <v>#VALUE!</v>
      </c>
      <c r="F108" s="39" t="e">
        <f t="shared" si="11"/>
        <v>#VALUE!</v>
      </c>
      <c r="G108" s="39" t="e">
        <f t="shared" si="12"/>
        <v>#VALUE!</v>
      </c>
      <c r="H108" s="39" t="e">
        <f t="shared" si="13"/>
        <v>#VALUE!</v>
      </c>
    </row>
    <row r="109" spans="1:8" x14ac:dyDescent="0.25">
      <c r="A109" s="54" t="e">
        <f t="shared" si="7"/>
        <v>#VALUE!</v>
      </c>
      <c r="B109" s="54" t="e">
        <f>IF(A109&gt;$A$4*12,"",VLOOKUP(A109,Lists!$L$5:$N$605,2,FALSE))</f>
        <v>#VALUE!</v>
      </c>
      <c r="C109" s="53" t="e">
        <f t="shared" si="8"/>
        <v>#VALUE!</v>
      </c>
      <c r="D109" s="39" t="e">
        <f t="shared" si="9"/>
        <v>#VALUE!</v>
      </c>
      <c r="E109" s="39" t="e">
        <f t="shared" si="10"/>
        <v>#VALUE!</v>
      </c>
      <c r="F109" s="39" t="e">
        <f t="shared" si="11"/>
        <v>#VALUE!</v>
      </c>
      <c r="G109" s="39" t="e">
        <f t="shared" si="12"/>
        <v>#VALUE!</v>
      </c>
      <c r="H109" s="39" t="e">
        <f t="shared" si="13"/>
        <v>#VALUE!</v>
      </c>
    </row>
    <row r="110" spans="1:8" x14ac:dyDescent="0.25">
      <c r="A110" s="54" t="e">
        <f t="shared" si="7"/>
        <v>#VALUE!</v>
      </c>
      <c r="B110" s="54" t="e">
        <f>IF(A110&gt;$A$4*12,"",VLOOKUP(A110,Lists!$L$5:$N$605,2,FALSE))</f>
        <v>#VALUE!</v>
      </c>
      <c r="C110" s="53" t="e">
        <f t="shared" si="8"/>
        <v>#VALUE!</v>
      </c>
      <c r="D110" s="39" t="e">
        <f t="shared" si="9"/>
        <v>#VALUE!</v>
      </c>
      <c r="E110" s="39" t="e">
        <f t="shared" si="10"/>
        <v>#VALUE!</v>
      </c>
      <c r="F110" s="39" t="e">
        <f t="shared" si="11"/>
        <v>#VALUE!</v>
      </c>
      <c r="G110" s="39" t="e">
        <f t="shared" si="12"/>
        <v>#VALUE!</v>
      </c>
      <c r="H110" s="39" t="e">
        <f t="shared" si="13"/>
        <v>#VALUE!</v>
      </c>
    </row>
    <row r="111" spans="1:8" x14ac:dyDescent="0.25">
      <c r="A111" s="54" t="e">
        <f t="shared" si="7"/>
        <v>#VALUE!</v>
      </c>
      <c r="B111" s="54" t="e">
        <f>IF(A111&gt;$A$4*12,"",VLOOKUP(A111,Lists!$L$5:$N$605,2,FALSE))</f>
        <v>#VALUE!</v>
      </c>
      <c r="C111" s="53" t="e">
        <f t="shared" si="8"/>
        <v>#VALUE!</v>
      </c>
      <c r="D111" s="39" t="e">
        <f t="shared" si="9"/>
        <v>#VALUE!</v>
      </c>
      <c r="E111" s="39" t="e">
        <f t="shared" si="10"/>
        <v>#VALUE!</v>
      </c>
      <c r="F111" s="39" t="e">
        <f t="shared" si="11"/>
        <v>#VALUE!</v>
      </c>
      <c r="G111" s="39" t="e">
        <f t="shared" si="12"/>
        <v>#VALUE!</v>
      </c>
      <c r="H111" s="39" t="e">
        <f t="shared" si="13"/>
        <v>#VALUE!</v>
      </c>
    </row>
    <row r="112" spans="1:8" x14ac:dyDescent="0.25">
      <c r="A112" s="54" t="e">
        <f t="shared" si="7"/>
        <v>#VALUE!</v>
      </c>
      <c r="B112" s="54" t="e">
        <f>IF(A112&gt;$A$4*12,"",VLOOKUP(A112,Lists!$L$5:$N$605,2,FALSE))</f>
        <v>#VALUE!</v>
      </c>
      <c r="C112" s="53" t="e">
        <f t="shared" si="8"/>
        <v>#VALUE!</v>
      </c>
      <c r="D112" s="39" t="e">
        <f t="shared" si="9"/>
        <v>#VALUE!</v>
      </c>
      <c r="E112" s="39" t="e">
        <f t="shared" si="10"/>
        <v>#VALUE!</v>
      </c>
      <c r="F112" s="39" t="e">
        <f t="shared" si="11"/>
        <v>#VALUE!</v>
      </c>
      <c r="G112" s="39" t="e">
        <f t="shared" si="12"/>
        <v>#VALUE!</v>
      </c>
      <c r="H112" s="39" t="e">
        <f t="shared" si="13"/>
        <v>#VALUE!</v>
      </c>
    </row>
    <row r="113" spans="1:8" x14ac:dyDescent="0.25">
      <c r="A113" s="54" t="e">
        <f t="shared" si="7"/>
        <v>#VALUE!</v>
      </c>
      <c r="B113" s="54" t="e">
        <f>IF(A113&gt;$A$4*12,"",VLOOKUP(A113,Lists!$L$5:$N$605,2,FALSE))</f>
        <v>#VALUE!</v>
      </c>
      <c r="C113" s="53" t="e">
        <f t="shared" si="8"/>
        <v>#VALUE!</v>
      </c>
      <c r="D113" s="39" t="e">
        <f t="shared" si="9"/>
        <v>#VALUE!</v>
      </c>
      <c r="E113" s="39" t="e">
        <f t="shared" si="10"/>
        <v>#VALUE!</v>
      </c>
      <c r="F113" s="39" t="e">
        <f t="shared" si="11"/>
        <v>#VALUE!</v>
      </c>
      <c r="G113" s="39" t="e">
        <f t="shared" si="12"/>
        <v>#VALUE!</v>
      </c>
      <c r="H113" s="39" t="e">
        <f t="shared" si="13"/>
        <v>#VALUE!</v>
      </c>
    </row>
    <row r="114" spans="1:8" x14ac:dyDescent="0.25">
      <c r="A114" s="54" t="e">
        <f t="shared" si="7"/>
        <v>#VALUE!</v>
      </c>
      <c r="B114" s="54" t="e">
        <f>IF(A114&gt;$A$4*12,"",VLOOKUP(A114,Lists!$L$5:$N$605,2,FALSE))</f>
        <v>#VALUE!</v>
      </c>
      <c r="C114" s="53" t="e">
        <f t="shared" si="8"/>
        <v>#VALUE!</v>
      </c>
      <c r="D114" s="39" t="e">
        <f t="shared" si="9"/>
        <v>#VALUE!</v>
      </c>
      <c r="E114" s="39" t="e">
        <f t="shared" si="10"/>
        <v>#VALUE!</v>
      </c>
      <c r="F114" s="39" t="e">
        <f t="shared" si="11"/>
        <v>#VALUE!</v>
      </c>
      <c r="G114" s="39" t="e">
        <f t="shared" si="12"/>
        <v>#VALUE!</v>
      </c>
      <c r="H114" s="39" t="e">
        <f t="shared" si="13"/>
        <v>#VALUE!</v>
      </c>
    </row>
    <row r="115" spans="1:8" x14ac:dyDescent="0.25">
      <c r="A115" s="54" t="e">
        <f t="shared" si="7"/>
        <v>#VALUE!</v>
      </c>
      <c r="B115" s="54" t="e">
        <f>IF(A115&gt;$A$4*12,"",VLOOKUP(A115,Lists!$L$5:$N$605,2,FALSE))</f>
        <v>#VALUE!</v>
      </c>
      <c r="C115" s="53" t="e">
        <f t="shared" si="8"/>
        <v>#VALUE!</v>
      </c>
      <c r="D115" s="39" t="e">
        <f t="shared" si="9"/>
        <v>#VALUE!</v>
      </c>
      <c r="E115" s="39" t="e">
        <f t="shared" si="10"/>
        <v>#VALUE!</v>
      </c>
      <c r="F115" s="39" t="e">
        <f t="shared" si="11"/>
        <v>#VALUE!</v>
      </c>
      <c r="G115" s="39" t="e">
        <f t="shared" si="12"/>
        <v>#VALUE!</v>
      </c>
      <c r="H115" s="39" t="e">
        <f t="shared" si="13"/>
        <v>#VALUE!</v>
      </c>
    </row>
    <row r="116" spans="1:8" x14ac:dyDescent="0.25">
      <c r="A116" s="54" t="e">
        <f t="shared" si="7"/>
        <v>#VALUE!</v>
      </c>
      <c r="B116" s="54" t="e">
        <f>IF(A116&gt;$A$4*12,"",VLOOKUP(A116,Lists!$L$5:$N$605,2,FALSE))</f>
        <v>#VALUE!</v>
      </c>
      <c r="C116" s="53" t="e">
        <f t="shared" si="8"/>
        <v>#VALUE!</v>
      </c>
      <c r="D116" s="39" t="e">
        <f t="shared" si="9"/>
        <v>#VALUE!</v>
      </c>
      <c r="E116" s="39" t="e">
        <f t="shared" si="10"/>
        <v>#VALUE!</v>
      </c>
      <c r="F116" s="39" t="e">
        <f t="shared" si="11"/>
        <v>#VALUE!</v>
      </c>
      <c r="G116" s="39" t="e">
        <f t="shared" si="12"/>
        <v>#VALUE!</v>
      </c>
      <c r="H116" s="39" t="e">
        <f t="shared" si="13"/>
        <v>#VALUE!</v>
      </c>
    </row>
    <row r="117" spans="1:8" x14ac:dyDescent="0.25">
      <c r="A117" s="54" t="e">
        <f t="shared" si="7"/>
        <v>#VALUE!</v>
      </c>
      <c r="B117" s="54" t="e">
        <f>IF(A117&gt;$A$4*12,"",VLOOKUP(A117,Lists!$L$5:$N$605,2,FALSE))</f>
        <v>#VALUE!</v>
      </c>
      <c r="C117" s="53" t="e">
        <f t="shared" si="8"/>
        <v>#VALUE!</v>
      </c>
      <c r="D117" s="39" t="e">
        <f t="shared" si="9"/>
        <v>#VALUE!</v>
      </c>
      <c r="E117" s="39" t="e">
        <f t="shared" si="10"/>
        <v>#VALUE!</v>
      </c>
      <c r="F117" s="39" t="e">
        <f t="shared" si="11"/>
        <v>#VALUE!</v>
      </c>
      <c r="G117" s="39" t="e">
        <f t="shared" si="12"/>
        <v>#VALUE!</v>
      </c>
      <c r="H117" s="39" t="e">
        <f t="shared" si="13"/>
        <v>#VALUE!</v>
      </c>
    </row>
    <row r="118" spans="1:8" x14ac:dyDescent="0.25">
      <c r="A118" s="54" t="e">
        <f t="shared" si="7"/>
        <v>#VALUE!</v>
      </c>
      <c r="B118" s="54" t="e">
        <f>IF(A118&gt;$A$4*12,"",VLOOKUP(A118,Lists!$L$5:$N$605,2,FALSE))</f>
        <v>#VALUE!</v>
      </c>
      <c r="C118" s="53" t="e">
        <f t="shared" si="8"/>
        <v>#VALUE!</v>
      </c>
      <c r="D118" s="39" t="e">
        <f t="shared" si="9"/>
        <v>#VALUE!</v>
      </c>
      <c r="E118" s="39" t="e">
        <f t="shared" si="10"/>
        <v>#VALUE!</v>
      </c>
      <c r="F118" s="39" t="e">
        <f t="shared" si="11"/>
        <v>#VALUE!</v>
      </c>
      <c r="G118" s="39" t="e">
        <f t="shared" si="12"/>
        <v>#VALUE!</v>
      </c>
      <c r="H118" s="39" t="e">
        <f t="shared" si="13"/>
        <v>#VALUE!</v>
      </c>
    </row>
    <row r="119" spans="1:8" x14ac:dyDescent="0.25">
      <c r="A119" s="54" t="e">
        <f t="shared" si="7"/>
        <v>#VALUE!</v>
      </c>
      <c r="B119" s="54" t="e">
        <f>IF(A119&gt;$A$4*12,"",VLOOKUP(A119,Lists!$L$5:$N$605,2,FALSE))</f>
        <v>#VALUE!</v>
      </c>
      <c r="C119" s="53" t="e">
        <f t="shared" si="8"/>
        <v>#VALUE!</v>
      </c>
      <c r="D119" s="39" t="e">
        <f t="shared" si="9"/>
        <v>#VALUE!</v>
      </c>
      <c r="E119" s="39" t="e">
        <f t="shared" si="10"/>
        <v>#VALUE!</v>
      </c>
      <c r="F119" s="39" t="e">
        <f t="shared" si="11"/>
        <v>#VALUE!</v>
      </c>
      <c r="G119" s="39" t="e">
        <f t="shared" si="12"/>
        <v>#VALUE!</v>
      </c>
      <c r="H119" s="39" t="e">
        <f t="shared" si="13"/>
        <v>#VALUE!</v>
      </c>
    </row>
    <row r="120" spans="1:8" x14ac:dyDescent="0.25">
      <c r="A120" s="54" t="e">
        <f t="shared" si="7"/>
        <v>#VALUE!</v>
      </c>
      <c r="B120" s="54" t="e">
        <f>IF(A120&gt;$A$4*12,"",VLOOKUP(A120,Lists!$L$5:$N$605,2,FALSE))</f>
        <v>#VALUE!</v>
      </c>
      <c r="C120" s="53" t="e">
        <f t="shared" si="8"/>
        <v>#VALUE!</v>
      </c>
      <c r="D120" s="39" t="e">
        <f t="shared" si="9"/>
        <v>#VALUE!</v>
      </c>
      <c r="E120" s="39" t="e">
        <f t="shared" si="10"/>
        <v>#VALUE!</v>
      </c>
      <c r="F120" s="39" t="e">
        <f t="shared" si="11"/>
        <v>#VALUE!</v>
      </c>
      <c r="G120" s="39" t="e">
        <f t="shared" si="12"/>
        <v>#VALUE!</v>
      </c>
      <c r="H120" s="39" t="e">
        <f t="shared" si="13"/>
        <v>#VALUE!</v>
      </c>
    </row>
    <row r="121" spans="1:8" x14ac:dyDescent="0.25">
      <c r="A121" s="54" t="e">
        <f t="shared" si="7"/>
        <v>#VALUE!</v>
      </c>
      <c r="B121" s="54" t="e">
        <f>IF(A121&gt;$A$4*12,"",VLOOKUP(A121,Lists!$L$5:$N$605,2,FALSE))</f>
        <v>#VALUE!</v>
      </c>
      <c r="C121" s="53" t="e">
        <f t="shared" si="8"/>
        <v>#VALUE!</v>
      </c>
      <c r="D121" s="39" t="e">
        <f t="shared" si="9"/>
        <v>#VALUE!</v>
      </c>
      <c r="E121" s="39" t="e">
        <f t="shared" si="10"/>
        <v>#VALUE!</v>
      </c>
      <c r="F121" s="39" t="e">
        <f t="shared" si="11"/>
        <v>#VALUE!</v>
      </c>
      <c r="G121" s="39" t="e">
        <f t="shared" si="12"/>
        <v>#VALUE!</v>
      </c>
      <c r="H121" s="39" t="e">
        <f t="shared" si="13"/>
        <v>#VALUE!</v>
      </c>
    </row>
    <row r="122" spans="1:8" x14ac:dyDescent="0.25">
      <c r="A122" s="54" t="e">
        <f t="shared" si="7"/>
        <v>#VALUE!</v>
      </c>
      <c r="B122" s="54" t="e">
        <f>IF(A122&gt;$A$4*12,"",VLOOKUP(A122,Lists!$L$5:$N$605,2,FALSE))</f>
        <v>#VALUE!</v>
      </c>
      <c r="C122" s="53" t="e">
        <f t="shared" si="8"/>
        <v>#VALUE!</v>
      </c>
      <c r="D122" s="39" t="e">
        <f t="shared" si="9"/>
        <v>#VALUE!</v>
      </c>
      <c r="E122" s="39" t="e">
        <f t="shared" si="10"/>
        <v>#VALUE!</v>
      </c>
      <c r="F122" s="39" t="e">
        <f t="shared" si="11"/>
        <v>#VALUE!</v>
      </c>
      <c r="G122" s="39" t="e">
        <f t="shared" si="12"/>
        <v>#VALUE!</v>
      </c>
      <c r="H122" s="39" t="e">
        <f t="shared" si="13"/>
        <v>#VALUE!</v>
      </c>
    </row>
    <row r="123" spans="1:8" x14ac:dyDescent="0.25">
      <c r="A123" s="54" t="e">
        <f t="shared" si="7"/>
        <v>#VALUE!</v>
      </c>
      <c r="B123" s="54" t="e">
        <f>IF(A123&gt;$A$4*12,"",VLOOKUP(A123,Lists!$L$5:$N$605,2,FALSE))</f>
        <v>#VALUE!</v>
      </c>
      <c r="C123" s="53" t="e">
        <f t="shared" si="8"/>
        <v>#VALUE!</v>
      </c>
      <c r="D123" s="39" t="e">
        <f t="shared" si="9"/>
        <v>#VALUE!</v>
      </c>
      <c r="E123" s="39" t="e">
        <f t="shared" si="10"/>
        <v>#VALUE!</v>
      </c>
      <c r="F123" s="39" t="e">
        <f t="shared" si="11"/>
        <v>#VALUE!</v>
      </c>
      <c r="G123" s="39" t="e">
        <f t="shared" si="12"/>
        <v>#VALUE!</v>
      </c>
      <c r="H123" s="39" t="e">
        <f t="shared" si="13"/>
        <v>#VALUE!</v>
      </c>
    </row>
    <row r="124" spans="1:8" x14ac:dyDescent="0.25">
      <c r="A124" s="54" t="e">
        <f t="shared" si="7"/>
        <v>#VALUE!</v>
      </c>
      <c r="B124" s="54" t="e">
        <f>IF(A124&gt;$A$4*12,"",VLOOKUP(A124,Lists!$L$5:$N$605,2,FALSE))</f>
        <v>#VALUE!</v>
      </c>
      <c r="C124" s="53" t="e">
        <f t="shared" si="8"/>
        <v>#VALUE!</v>
      </c>
      <c r="D124" s="39" t="e">
        <f t="shared" si="9"/>
        <v>#VALUE!</v>
      </c>
      <c r="E124" s="39" t="e">
        <f t="shared" si="10"/>
        <v>#VALUE!</v>
      </c>
      <c r="F124" s="39" t="e">
        <f t="shared" si="11"/>
        <v>#VALUE!</v>
      </c>
      <c r="G124" s="39" t="e">
        <f t="shared" si="12"/>
        <v>#VALUE!</v>
      </c>
      <c r="H124" s="39" t="e">
        <f t="shared" si="13"/>
        <v>#VALUE!</v>
      </c>
    </row>
    <row r="125" spans="1:8" x14ac:dyDescent="0.25">
      <c r="A125" s="54" t="e">
        <f t="shared" si="7"/>
        <v>#VALUE!</v>
      </c>
      <c r="B125" s="54" t="e">
        <f>IF(A125&gt;$A$4*12,"",VLOOKUP(A125,Lists!$L$5:$N$605,2,FALSE))</f>
        <v>#VALUE!</v>
      </c>
      <c r="C125" s="53" t="e">
        <f t="shared" si="8"/>
        <v>#VALUE!</v>
      </c>
      <c r="D125" s="39" t="e">
        <f t="shared" si="9"/>
        <v>#VALUE!</v>
      </c>
      <c r="E125" s="39" t="e">
        <f t="shared" si="10"/>
        <v>#VALUE!</v>
      </c>
      <c r="F125" s="39" t="e">
        <f t="shared" si="11"/>
        <v>#VALUE!</v>
      </c>
      <c r="G125" s="39" t="e">
        <f t="shared" si="12"/>
        <v>#VALUE!</v>
      </c>
      <c r="H125" s="39" t="e">
        <f t="shared" si="13"/>
        <v>#VALUE!</v>
      </c>
    </row>
    <row r="126" spans="1:8" x14ac:dyDescent="0.25">
      <c r="A126" s="54" t="e">
        <f t="shared" si="7"/>
        <v>#VALUE!</v>
      </c>
      <c r="B126" s="54" t="e">
        <f>IF(A126&gt;$A$4*12,"",VLOOKUP(A126,Lists!$L$5:$N$605,2,FALSE))</f>
        <v>#VALUE!</v>
      </c>
      <c r="C126" s="53" t="e">
        <f t="shared" si="8"/>
        <v>#VALUE!</v>
      </c>
      <c r="D126" s="39" t="e">
        <f t="shared" si="9"/>
        <v>#VALUE!</v>
      </c>
      <c r="E126" s="39" t="e">
        <f t="shared" si="10"/>
        <v>#VALUE!</v>
      </c>
      <c r="F126" s="39" t="e">
        <f t="shared" si="11"/>
        <v>#VALUE!</v>
      </c>
      <c r="G126" s="39" t="e">
        <f t="shared" si="12"/>
        <v>#VALUE!</v>
      </c>
      <c r="H126" s="39" t="e">
        <f t="shared" si="13"/>
        <v>#VALUE!</v>
      </c>
    </row>
    <row r="127" spans="1:8" x14ac:dyDescent="0.25">
      <c r="A127" s="54" t="e">
        <f t="shared" si="7"/>
        <v>#VALUE!</v>
      </c>
      <c r="B127" s="54" t="e">
        <f>IF(A127&gt;$A$4*12,"",VLOOKUP(A127,Lists!$L$5:$N$605,2,FALSE))</f>
        <v>#VALUE!</v>
      </c>
      <c r="C127" s="53" t="e">
        <f t="shared" si="8"/>
        <v>#VALUE!</v>
      </c>
      <c r="D127" s="39" t="e">
        <f t="shared" si="9"/>
        <v>#VALUE!</v>
      </c>
      <c r="E127" s="39" t="e">
        <f t="shared" si="10"/>
        <v>#VALUE!</v>
      </c>
      <c r="F127" s="39" t="e">
        <f t="shared" si="11"/>
        <v>#VALUE!</v>
      </c>
      <c r="G127" s="39" t="e">
        <f t="shared" si="12"/>
        <v>#VALUE!</v>
      </c>
      <c r="H127" s="39" t="e">
        <f t="shared" si="13"/>
        <v>#VALUE!</v>
      </c>
    </row>
    <row r="128" spans="1:8" x14ac:dyDescent="0.25">
      <c r="A128" s="54" t="e">
        <f t="shared" si="7"/>
        <v>#VALUE!</v>
      </c>
      <c r="B128" s="54" t="e">
        <f>IF(A128&gt;$A$4*12,"",VLOOKUP(A128,Lists!$L$5:$N$605,2,FALSE))</f>
        <v>#VALUE!</v>
      </c>
      <c r="C128" s="53" t="e">
        <f t="shared" si="8"/>
        <v>#VALUE!</v>
      </c>
      <c r="D128" s="39" t="e">
        <f t="shared" si="9"/>
        <v>#VALUE!</v>
      </c>
      <c r="E128" s="39" t="e">
        <f t="shared" si="10"/>
        <v>#VALUE!</v>
      </c>
      <c r="F128" s="39" t="e">
        <f t="shared" si="11"/>
        <v>#VALUE!</v>
      </c>
      <c r="G128" s="39" t="e">
        <f t="shared" si="12"/>
        <v>#VALUE!</v>
      </c>
      <c r="H128" s="39" t="e">
        <f t="shared" si="13"/>
        <v>#VALUE!</v>
      </c>
    </row>
    <row r="129" spans="1:8" x14ac:dyDescent="0.25">
      <c r="A129" s="54" t="e">
        <f t="shared" si="7"/>
        <v>#VALUE!</v>
      </c>
      <c r="B129" s="54" t="e">
        <f>IF(A129&gt;$A$4*12,"",VLOOKUP(A129,Lists!$L$5:$N$605,2,FALSE))</f>
        <v>#VALUE!</v>
      </c>
      <c r="C129" s="53" t="e">
        <f t="shared" si="8"/>
        <v>#VALUE!</v>
      </c>
      <c r="D129" s="39" t="e">
        <f t="shared" si="9"/>
        <v>#VALUE!</v>
      </c>
      <c r="E129" s="39" t="e">
        <f t="shared" si="10"/>
        <v>#VALUE!</v>
      </c>
      <c r="F129" s="39" t="e">
        <f t="shared" si="11"/>
        <v>#VALUE!</v>
      </c>
      <c r="G129" s="39" t="e">
        <f t="shared" si="12"/>
        <v>#VALUE!</v>
      </c>
      <c r="H129" s="39" t="e">
        <f t="shared" si="13"/>
        <v>#VALUE!</v>
      </c>
    </row>
    <row r="130" spans="1:8" x14ac:dyDescent="0.25">
      <c r="A130" s="54" t="e">
        <f t="shared" si="7"/>
        <v>#VALUE!</v>
      </c>
      <c r="B130" s="54" t="e">
        <f>IF(A130&gt;$A$4*12,"",VLOOKUP(A130,Lists!$L$5:$N$605,2,FALSE))</f>
        <v>#VALUE!</v>
      </c>
      <c r="C130" s="53" t="e">
        <f t="shared" si="8"/>
        <v>#VALUE!</v>
      </c>
      <c r="D130" s="39" t="e">
        <f t="shared" si="9"/>
        <v>#VALUE!</v>
      </c>
      <c r="E130" s="39" t="e">
        <f t="shared" si="10"/>
        <v>#VALUE!</v>
      </c>
      <c r="F130" s="39" t="e">
        <f t="shared" si="11"/>
        <v>#VALUE!</v>
      </c>
      <c r="G130" s="39" t="e">
        <f t="shared" si="12"/>
        <v>#VALUE!</v>
      </c>
      <c r="H130" s="39" t="e">
        <f t="shared" si="13"/>
        <v>#VALUE!</v>
      </c>
    </row>
    <row r="131" spans="1:8" x14ac:dyDescent="0.25">
      <c r="A131" s="54" t="e">
        <f t="shared" si="7"/>
        <v>#VALUE!</v>
      </c>
      <c r="B131" s="54" t="e">
        <f>IF(A131&gt;$A$4*12,"",VLOOKUP(A131,Lists!$L$5:$N$605,2,FALSE))</f>
        <v>#VALUE!</v>
      </c>
      <c r="C131" s="53" t="e">
        <f t="shared" si="8"/>
        <v>#VALUE!</v>
      </c>
      <c r="D131" s="39" t="e">
        <f t="shared" si="9"/>
        <v>#VALUE!</v>
      </c>
      <c r="E131" s="39" t="e">
        <f t="shared" si="10"/>
        <v>#VALUE!</v>
      </c>
      <c r="F131" s="39" t="e">
        <f t="shared" si="11"/>
        <v>#VALUE!</v>
      </c>
      <c r="G131" s="39" t="e">
        <f t="shared" si="12"/>
        <v>#VALUE!</v>
      </c>
      <c r="H131" s="39" t="e">
        <f t="shared" si="13"/>
        <v>#VALUE!</v>
      </c>
    </row>
    <row r="132" spans="1:8" x14ac:dyDescent="0.25">
      <c r="A132" s="54" t="e">
        <f t="shared" si="7"/>
        <v>#VALUE!</v>
      </c>
      <c r="B132" s="54" t="e">
        <f>IF(A132&gt;$A$4*12,"",VLOOKUP(A132,Lists!$L$5:$N$605,2,FALSE))</f>
        <v>#VALUE!</v>
      </c>
      <c r="C132" s="53" t="e">
        <f t="shared" si="8"/>
        <v>#VALUE!</v>
      </c>
      <c r="D132" s="39" t="e">
        <f t="shared" si="9"/>
        <v>#VALUE!</v>
      </c>
      <c r="E132" s="39" t="e">
        <f t="shared" si="10"/>
        <v>#VALUE!</v>
      </c>
      <c r="F132" s="39" t="e">
        <f t="shared" si="11"/>
        <v>#VALUE!</v>
      </c>
      <c r="G132" s="39" t="e">
        <f t="shared" si="12"/>
        <v>#VALUE!</v>
      </c>
      <c r="H132" s="39" t="e">
        <f t="shared" si="13"/>
        <v>#VALUE!</v>
      </c>
    </row>
    <row r="133" spans="1:8" x14ac:dyDescent="0.25">
      <c r="A133" s="54" t="e">
        <f t="shared" si="7"/>
        <v>#VALUE!</v>
      </c>
      <c r="B133" s="54" t="e">
        <f>IF(A133&gt;$A$4*12,"",VLOOKUP(A133,Lists!$L$5:$N$605,2,FALSE))</f>
        <v>#VALUE!</v>
      </c>
      <c r="C133" s="53" t="e">
        <f t="shared" si="8"/>
        <v>#VALUE!</v>
      </c>
      <c r="D133" s="39" t="e">
        <f t="shared" si="9"/>
        <v>#VALUE!</v>
      </c>
      <c r="E133" s="39" t="e">
        <f t="shared" si="10"/>
        <v>#VALUE!</v>
      </c>
      <c r="F133" s="39" t="e">
        <f t="shared" si="11"/>
        <v>#VALUE!</v>
      </c>
      <c r="G133" s="39" t="e">
        <f t="shared" si="12"/>
        <v>#VALUE!</v>
      </c>
      <c r="H133" s="39" t="e">
        <f t="shared" si="13"/>
        <v>#VALUE!</v>
      </c>
    </row>
    <row r="134" spans="1:8" x14ac:dyDescent="0.25">
      <c r="A134" s="54" t="e">
        <f t="shared" si="7"/>
        <v>#VALUE!</v>
      </c>
      <c r="B134" s="54" t="e">
        <f>IF(A134&gt;$A$4*12,"",VLOOKUP(A134,Lists!$L$5:$N$605,2,FALSE))</f>
        <v>#VALUE!</v>
      </c>
      <c r="C134" s="53" t="e">
        <f t="shared" si="8"/>
        <v>#VALUE!</v>
      </c>
      <c r="D134" s="39" t="e">
        <f t="shared" si="9"/>
        <v>#VALUE!</v>
      </c>
      <c r="E134" s="39" t="e">
        <f t="shared" si="10"/>
        <v>#VALUE!</v>
      </c>
      <c r="F134" s="39" t="e">
        <f t="shared" si="11"/>
        <v>#VALUE!</v>
      </c>
      <c r="G134" s="39" t="e">
        <f t="shared" si="12"/>
        <v>#VALUE!</v>
      </c>
      <c r="H134" s="39" t="e">
        <f t="shared" si="13"/>
        <v>#VALUE!</v>
      </c>
    </row>
    <row r="135" spans="1:8" x14ac:dyDescent="0.25">
      <c r="A135" s="54" t="e">
        <f t="shared" si="7"/>
        <v>#VALUE!</v>
      </c>
      <c r="B135" s="54" t="e">
        <f>IF(A135&gt;$A$4*12,"",VLOOKUP(A135,Lists!$L$5:$N$605,2,FALSE))</f>
        <v>#VALUE!</v>
      </c>
      <c r="C135" s="53" t="e">
        <f t="shared" si="8"/>
        <v>#VALUE!</v>
      </c>
      <c r="D135" s="39" t="e">
        <f t="shared" si="9"/>
        <v>#VALUE!</v>
      </c>
      <c r="E135" s="39" t="e">
        <f t="shared" si="10"/>
        <v>#VALUE!</v>
      </c>
      <c r="F135" s="39" t="e">
        <f t="shared" si="11"/>
        <v>#VALUE!</v>
      </c>
      <c r="G135" s="39" t="e">
        <f t="shared" si="12"/>
        <v>#VALUE!</v>
      </c>
      <c r="H135" s="39" t="e">
        <f t="shared" si="13"/>
        <v>#VALUE!</v>
      </c>
    </row>
    <row r="136" spans="1:8" x14ac:dyDescent="0.25">
      <c r="A136" s="54" t="e">
        <f t="shared" ref="A136:A199" si="14">IF(A135&lt;($A$4*12),A135+1,"")</f>
        <v>#VALUE!</v>
      </c>
      <c r="B136" s="54" t="e">
        <f>IF(A136&gt;$A$4*12,"",VLOOKUP(A136,Lists!$L$5:$N$605,2,FALSE))</f>
        <v>#VALUE!</v>
      </c>
      <c r="C136" s="53" t="e">
        <f t="shared" ref="C136:C199" si="15">IF(A136&gt;$A$4*12,"",C135)</f>
        <v>#VALUE!</v>
      </c>
      <c r="D136" s="39" t="e">
        <f t="shared" ref="D136:D199" si="16">IF(A136&gt;$A$4*12,"",+H135)</f>
        <v>#VALUE!</v>
      </c>
      <c r="E136" s="39" t="e">
        <f t="shared" ref="E136:E199" si="17">IF(A136&gt;$A$4*12,"",E135)</f>
        <v>#VALUE!</v>
      </c>
      <c r="F136" s="39" t="e">
        <f t="shared" ref="F136:F199" si="18">IF(A136&gt;$A$4*12,"",ROUND((+D136+E136)*C136/12,0))</f>
        <v>#VALUE!</v>
      </c>
      <c r="G136" s="39" t="e">
        <f t="shared" ref="G136:G199" si="19">IF(A136&gt;$A$4*12,"",G135)</f>
        <v>#VALUE!</v>
      </c>
      <c r="H136" s="39" t="e">
        <f t="shared" ref="H136:H199" si="20">IF(A136&gt;$A$4*12,"",+D136+E136+F136-G136)</f>
        <v>#VALUE!</v>
      </c>
    </row>
    <row r="137" spans="1:8" x14ac:dyDescent="0.25">
      <c r="A137" s="54" t="e">
        <f t="shared" si="14"/>
        <v>#VALUE!</v>
      </c>
      <c r="B137" s="54" t="e">
        <f>IF(A137&gt;$A$4*12,"",VLOOKUP(A137,Lists!$L$5:$N$605,2,FALSE))</f>
        <v>#VALUE!</v>
      </c>
      <c r="C137" s="53" t="e">
        <f t="shared" si="15"/>
        <v>#VALUE!</v>
      </c>
      <c r="D137" s="39" t="e">
        <f t="shared" si="16"/>
        <v>#VALUE!</v>
      </c>
      <c r="E137" s="39" t="e">
        <f t="shared" si="17"/>
        <v>#VALUE!</v>
      </c>
      <c r="F137" s="39" t="e">
        <f t="shared" si="18"/>
        <v>#VALUE!</v>
      </c>
      <c r="G137" s="39" t="e">
        <f t="shared" si="19"/>
        <v>#VALUE!</v>
      </c>
      <c r="H137" s="39" t="e">
        <f t="shared" si="20"/>
        <v>#VALUE!</v>
      </c>
    </row>
    <row r="138" spans="1:8" x14ac:dyDescent="0.25">
      <c r="A138" s="54" t="e">
        <f t="shared" si="14"/>
        <v>#VALUE!</v>
      </c>
      <c r="B138" s="54" t="e">
        <f>IF(A138&gt;$A$4*12,"",VLOOKUP(A138,Lists!$L$5:$N$605,2,FALSE))</f>
        <v>#VALUE!</v>
      </c>
      <c r="C138" s="53" t="e">
        <f t="shared" si="15"/>
        <v>#VALUE!</v>
      </c>
      <c r="D138" s="39" t="e">
        <f t="shared" si="16"/>
        <v>#VALUE!</v>
      </c>
      <c r="E138" s="39" t="e">
        <f t="shared" si="17"/>
        <v>#VALUE!</v>
      </c>
      <c r="F138" s="39" t="e">
        <f t="shared" si="18"/>
        <v>#VALUE!</v>
      </c>
      <c r="G138" s="39" t="e">
        <f t="shared" si="19"/>
        <v>#VALUE!</v>
      </c>
      <c r="H138" s="39" t="e">
        <f t="shared" si="20"/>
        <v>#VALUE!</v>
      </c>
    </row>
    <row r="139" spans="1:8" x14ac:dyDescent="0.25">
      <c r="A139" s="54" t="e">
        <f t="shared" si="14"/>
        <v>#VALUE!</v>
      </c>
      <c r="B139" s="54" t="e">
        <f>IF(A139&gt;$A$4*12,"",VLOOKUP(A139,Lists!$L$5:$N$605,2,FALSE))</f>
        <v>#VALUE!</v>
      </c>
      <c r="C139" s="53" t="e">
        <f t="shared" si="15"/>
        <v>#VALUE!</v>
      </c>
      <c r="D139" s="39" t="e">
        <f t="shared" si="16"/>
        <v>#VALUE!</v>
      </c>
      <c r="E139" s="39" t="e">
        <f t="shared" si="17"/>
        <v>#VALUE!</v>
      </c>
      <c r="F139" s="39" t="e">
        <f t="shared" si="18"/>
        <v>#VALUE!</v>
      </c>
      <c r="G139" s="39" t="e">
        <f t="shared" si="19"/>
        <v>#VALUE!</v>
      </c>
      <c r="H139" s="39" t="e">
        <f t="shared" si="20"/>
        <v>#VALUE!</v>
      </c>
    </row>
    <row r="140" spans="1:8" x14ac:dyDescent="0.25">
      <c r="A140" s="54" t="e">
        <f t="shared" si="14"/>
        <v>#VALUE!</v>
      </c>
      <c r="B140" s="54" t="e">
        <f>IF(A140&gt;$A$4*12,"",VLOOKUP(A140,Lists!$L$5:$N$605,2,FALSE))</f>
        <v>#VALUE!</v>
      </c>
      <c r="C140" s="53" t="e">
        <f t="shared" si="15"/>
        <v>#VALUE!</v>
      </c>
      <c r="D140" s="39" t="e">
        <f t="shared" si="16"/>
        <v>#VALUE!</v>
      </c>
      <c r="E140" s="39" t="e">
        <f t="shared" si="17"/>
        <v>#VALUE!</v>
      </c>
      <c r="F140" s="39" t="e">
        <f t="shared" si="18"/>
        <v>#VALUE!</v>
      </c>
      <c r="G140" s="39" t="e">
        <f t="shared" si="19"/>
        <v>#VALUE!</v>
      </c>
      <c r="H140" s="39" t="e">
        <f t="shared" si="20"/>
        <v>#VALUE!</v>
      </c>
    </row>
    <row r="141" spans="1:8" x14ac:dyDescent="0.25">
      <c r="A141" s="54" t="e">
        <f t="shared" si="14"/>
        <v>#VALUE!</v>
      </c>
      <c r="B141" s="54" t="e">
        <f>IF(A141&gt;$A$4*12,"",VLOOKUP(A141,Lists!$L$5:$N$605,2,FALSE))</f>
        <v>#VALUE!</v>
      </c>
      <c r="C141" s="53" t="e">
        <f t="shared" si="15"/>
        <v>#VALUE!</v>
      </c>
      <c r="D141" s="39" t="e">
        <f t="shared" si="16"/>
        <v>#VALUE!</v>
      </c>
      <c r="E141" s="39" t="e">
        <f t="shared" si="17"/>
        <v>#VALUE!</v>
      </c>
      <c r="F141" s="39" t="e">
        <f t="shared" si="18"/>
        <v>#VALUE!</v>
      </c>
      <c r="G141" s="39" t="e">
        <f t="shared" si="19"/>
        <v>#VALUE!</v>
      </c>
      <c r="H141" s="39" t="e">
        <f t="shared" si="20"/>
        <v>#VALUE!</v>
      </c>
    </row>
    <row r="142" spans="1:8" x14ac:dyDescent="0.25">
      <c r="A142" s="54" t="e">
        <f t="shared" si="14"/>
        <v>#VALUE!</v>
      </c>
      <c r="B142" s="54" t="e">
        <f>IF(A142&gt;$A$4*12,"",VLOOKUP(A142,Lists!$L$5:$N$605,2,FALSE))</f>
        <v>#VALUE!</v>
      </c>
      <c r="C142" s="53" t="e">
        <f t="shared" si="15"/>
        <v>#VALUE!</v>
      </c>
      <c r="D142" s="39" t="e">
        <f t="shared" si="16"/>
        <v>#VALUE!</v>
      </c>
      <c r="E142" s="39" t="e">
        <f t="shared" si="17"/>
        <v>#VALUE!</v>
      </c>
      <c r="F142" s="39" t="e">
        <f t="shared" si="18"/>
        <v>#VALUE!</v>
      </c>
      <c r="G142" s="39" t="e">
        <f t="shared" si="19"/>
        <v>#VALUE!</v>
      </c>
      <c r="H142" s="39" t="e">
        <f t="shared" si="20"/>
        <v>#VALUE!</v>
      </c>
    </row>
    <row r="143" spans="1:8" x14ac:dyDescent="0.25">
      <c r="A143" s="54" t="e">
        <f t="shared" si="14"/>
        <v>#VALUE!</v>
      </c>
      <c r="B143" s="54" t="e">
        <f>IF(A143&gt;$A$4*12,"",VLOOKUP(A143,Lists!$L$5:$N$605,2,FALSE))</f>
        <v>#VALUE!</v>
      </c>
      <c r="C143" s="53" t="e">
        <f t="shared" si="15"/>
        <v>#VALUE!</v>
      </c>
      <c r="D143" s="39" t="e">
        <f t="shared" si="16"/>
        <v>#VALUE!</v>
      </c>
      <c r="E143" s="39" t="e">
        <f t="shared" si="17"/>
        <v>#VALUE!</v>
      </c>
      <c r="F143" s="39" t="e">
        <f t="shared" si="18"/>
        <v>#VALUE!</v>
      </c>
      <c r="G143" s="39" t="e">
        <f t="shared" si="19"/>
        <v>#VALUE!</v>
      </c>
      <c r="H143" s="39" t="e">
        <f t="shared" si="20"/>
        <v>#VALUE!</v>
      </c>
    </row>
    <row r="144" spans="1:8" x14ac:dyDescent="0.25">
      <c r="A144" s="54" t="e">
        <f t="shared" si="14"/>
        <v>#VALUE!</v>
      </c>
      <c r="B144" s="54" t="e">
        <f>IF(A144&gt;$A$4*12,"",VLOOKUP(A144,Lists!$L$5:$N$605,2,FALSE))</f>
        <v>#VALUE!</v>
      </c>
      <c r="C144" s="53" t="e">
        <f t="shared" si="15"/>
        <v>#VALUE!</v>
      </c>
      <c r="D144" s="39" t="e">
        <f t="shared" si="16"/>
        <v>#VALUE!</v>
      </c>
      <c r="E144" s="39" t="e">
        <f t="shared" si="17"/>
        <v>#VALUE!</v>
      </c>
      <c r="F144" s="39" t="e">
        <f t="shared" si="18"/>
        <v>#VALUE!</v>
      </c>
      <c r="G144" s="39" t="e">
        <f t="shared" si="19"/>
        <v>#VALUE!</v>
      </c>
      <c r="H144" s="39" t="e">
        <f t="shared" si="20"/>
        <v>#VALUE!</v>
      </c>
    </row>
    <row r="145" spans="1:8" x14ac:dyDescent="0.25">
      <c r="A145" s="54" t="e">
        <f t="shared" si="14"/>
        <v>#VALUE!</v>
      </c>
      <c r="B145" s="54" t="e">
        <f>IF(A145&gt;$A$4*12,"",VLOOKUP(A145,Lists!$L$5:$N$605,2,FALSE))</f>
        <v>#VALUE!</v>
      </c>
      <c r="C145" s="53" t="e">
        <f t="shared" si="15"/>
        <v>#VALUE!</v>
      </c>
      <c r="D145" s="39" t="e">
        <f t="shared" si="16"/>
        <v>#VALUE!</v>
      </c>
      <c r="E145" s="39" t="e">
        <f t="shared" si="17"/>
        <v>#VALUE!</v>
      </c>
      <c r="F145" s="39" t="e">
        <f t="shared" si="18"/>
        <v>#VALUE!</v>
      </c>
      <c r="G145" s="39" t="e">
        <f t="shared" si="19"/>
        <v>#VALUE!</v>
      </c>
      <c r="H145" s="39" t="e">
        <f t="shared" si="20"/>
        <v>#VALUE!</v>
      </c>
    </row>
    <row r="146" spans="1:8" x14ac:dyDescent="0.25">
      <c r="A146" s="54" t="e">
        <f t="shared" si="14"/>
        <v>#VALUE!</v>
      </c>
      <c r="B146" s="54" t="e">
        <f>IF(A146&gt;$A$4*12,"",VLOOKUP(A146,Lists!$L$5:$N$605,2,FALSE))</f>
        <v>#VALUE!</v>
      </c>
      <c r="C146" s="53" t="e">
        <f t="shared" si="15"/>
        <v>#VALUE!</v>
      </c>
      <c r="D146" s="39" t="e">
        <f t="shared" si="16"/>
        <v>#VALUE!</v>
      </c>
      <c r="E146" s="39" t="e">
        <f t="shared" si="17"/>
        <v>#VALUE!</v>
      </c>
      <c r="F146" s="39" t="e">
        <f t="shared" si="18"/>
        <v>#VALUE!</v>
      </c>
      <c r="G146" s="39" t="e">
        <f t="shared" si="19"/>
        <v>#VALUE!</v>
      </c>
      <c r="H146" s="39" t="e">
        <f t="shared" si="20"/>
        <v>#VALUE!</v>
      </c>
    </row>
    <row r="147" spans="1:8" x14ac:dyDescent="0.25">
      <c r="A147" s="54" t="e">
        <f t="shared" si="14"/>
        <v>#VALUE!</v>
      </c>
      <c r="B147" s="54" t="e">
        <f>IF(A147&gt;$A$4*12,"",VLOOKUP(A147,Lists!$L$5:$N$605,2,FALSE))</f>
        <v>#VALUE!</v>
      </c>
      <c r="C147" s="53" t="e">
        <f t="shared" si="15"/>
        <v>#VALUE!</v>
      </c>
      <c r="D147" s="39" t="e">
        <f t="shared" si="16"/>
        <v>#VALUE!</v>
      </c>
      <c r="E147" s="39" t="e">
        <f t="shared" si="17"/>
        <v>#VALUE!</v>
      </c>
      <c r="F147" s="39" t="e">
        <f t="shared" si="18"/>
        <v>#VALUE!</v>
      </c>
      <c r="G147" s="39" t="e">
        <f t="shared" si="19"/>
        <v>#VALUE!</v>
      </c>
      <c r="H147" s="39" t="e">
        <f t="shared" si="20"/>
        <v>#VALUE!</v>
      </c>
    </row>
    <row r="148" spans="1:8" x14ac:dyDescent="0.25">
      <c r="A148" s="54" t="e">
        <f t="shared" si="14"/>
        <v>#VALUE!</v>
      </c>
      <c r="B148" s="54" t="e">
        <f>IF(A148&gt;$A$4*12,"",VLOOKUP(A148,Lists!$L$5:$N$605,2,FALSE))</f>
        <v>#VALUE!</v>
      </c>
      <c r="C148" s="53" t="e">
        <f t="shared" si="15"/>
        <v>#VALUE!</v>
      </c>
      <c r="D148" s="39" t="e">
        <f t="shared" si="16"/>
        <v>#VALUE!</v>
      </c>
      <c r="E148" s="39" t="e">
        <f t="shared" si="17"/>
        <v>#VALUE!</v>
      </c>
      <c r="F148" s="39" t="e">
        <f t="shared" si="18"/>
        <v>#VALUE!</v>
      </c>
      <c r="G148" s="39" t="e">
        <f t="shared" si="19"/>
        <v>#VALUE!</v>
      </c>
      <c r="H148" s="39" t="e">
        <f t="shared" si="20"/>
        <v>#VALUE!</v>
      </c>
    </row>
    <row r="149" spans="1:8" x14ac:dyDescent="0.25">
      <c r="A149" s="54" t="e">
        <f t="shared" si="14"/>
        <v>#VALUE!</v>
      </c>
      <c r="B149" s="54" t="e">
        <f>IF(A149&gt;$A$4*12,"",VLOOKUP(A149,Lists!$L$5:$N$605,2,FALSE))</f>
        <v>#VALUE!</v>
      </c>
      <c r="C149" s="53" t="e">
        <f t="shared" si="15"/>
        <v>#VALUE!</v>
      </c>
      <c r="D149" s="39" t="e">
        <f t="shared" si="16"/>
        <v>#VALUE!</v>
      </c>
      <c r="E149" s="39" t="e">
        <f t="shared" si="17"/>
        <v>#VALUE!</v>
      </c>
      <c r="F149" s="39" t="e">
        <f t="shared" si="18"/>
        <v>#VALUE!</v>
      </c>
      <c r="G149" s="39" t="e">
        <f t="shared" si="19"/>
        <v>#VALUE!</v>
      </c>
      <c r="H149" s="39" t="e">
        <f t="shared" si="20"/>
        <v>#VALUE!</v>
      </c>
    </row>
    <row r="150" spans="1:8" x14ac:dyDescent="0.25">
      <c r="A150" s="54" t="e">
        <f t="shared" si="14"/>
        <v>#VALUE!</v>
      </c>
      <c r="B150" s="54" t="e">
        <f>IF(A150&gt;$A$4*12,"",VLOOKUP(A150,Lists!$L$5:$N$605,2,FALSE))</f>
        <v>#VALUE!</v>
      </c>
      <c r="C150" s="53" t="e">
        <f t="shared" si="15"/>
        <v>#VALUE!</v>
      </c>
      <c r="D150" s="39" t="e">
        <f t="shared" si="16"/>
        <v>#VALUE!</v>
      </c>
      <c r="E150" s="39" t="e">
        <f t="shared" si="17"/>
        <v>#VALUE!</v>
      </c>
      <c r="F150" s="39" t="e">
        <f t="shared" si="18"/>
        <v>#VALUE!</v>
      </c>
      <c r="G150" s="39" t="e">
        <f t="shared" si="19"/>
        <v>#VALUE!</v>
      </c>
      <c r="H150" s="39" t="e">
        <f t="shared" si="20"/>
        <v>#VALUE!</v>
      </c>
    </row>
    <row r="151" spans="1:8" x14ac:dyDescent="0.25">
      <c r="A151" s="54" t="e">
        <f t="shared" si="14"/>
        <v>#VALUE!</v>
      </c>
      <c r="B151" s="54" t="e">
        <f>IF(A151&gt;$A$4*12,"",VLOOKUP(A151,Lists!$L$5:$N$605,2,FALSE))</f>
        <v>#VALUE!</v>
      </c>
      <c r="C151" s="53" t="e">
        <f t="shared" si="15"/>
        <v>#VALUE!</v>
      </c>
      <c r="D151" s="39" t="e">
        <f t="shared" si="16"/>
        <v>#VALUE!</v>
      </c>
      <c r="E151" s="39" t="e">
        <f t="shared" si="17"/>
        <v>#VALUE!</v>
      </c>
      <c r="F151" s="39" t="e">
        <f t="shared" si="18"/>
        <v>#VALUE!</v>
      </c>
      <c r="G151" s="39" t="e">
        <f t="shared" si="19"/>
        <v>#VALUE!</v>
      </c>
      <c r="H151" s="39" t="e">
        <f t="shared" si="20"/>
        <v>#VALUE!</v>
      </c>
    </row>
    <row r="152" spans="1:8" x14ac:dyDescent="0.25">
      <c r="A152" s="54" t="e">
        <f t="shared" si="14"/>
        <v>#VALUE!</v>
      </c>
      <c r="B152" s="54" t="e">
        <f>IF(A152&gt;$A$4*12,"",VLOOKUP(A152,Lists!$L$5:$N$605,2,FALSE))</f>
        <v>#VALUE!</v>
      </c>
      <c r="C152" s="53" t="e">
        <f t="shared" si="15"/>
        <v>#VALUE!</v>
      </c>
      <c r="D152" s="39" t="e">
        <f t="shared" si="16"/>
        <v>#VALUE!</v>
      </c>
      <c r="E152" s="39" t="e">
        <f t="shared" si="17"/>
        <v>#VALUE!</v>
      </c>
      <c r="F152" s="39" t="e">
        <f t="shared" si="18"/>
        <v>#VALUE!</v>
      </c>
      <c r="G152" s="39" t="e">
        <f t="shared" si="19"/>
        <v>#VALUE!</v>
      </c>
      <c r="H152" s="39" t="e">
        <f t="shared" si="20"/>
        <v>#VALUE!</v>
      </c>
    </row>
    <row r="153" spans="1:8" x14ac:dyDescent="0.25">
      <c r="A153" s="54" t="e">
        <f t="shared" si="14"/>
        <v>#VALUE!</v>
      </c>
      <c r="B153" s="54" t="e">
        <f>IF(A153&gt;$A$4*12,"",VLOOKUP(A153,Lists!$L$5:$N$605,2,FALSE))</f>
        <v>#VALUE!</v>
      </c>
      <c r="C153" s="53" t="e">
        <f t="shared" si="15"/>
        <v>#VALUE!</v>
      </c>
      <c r="D153" s="39" t="e">
        <f t="shared" si="16"/>
        <v>#VALUE!</v>
      </c>
      <c r="E153" s="39" t="e">
        <f t="shared" si="17"/>
        <v>#VALUE!</v>
      </c>
      <c r="F153" s="39" t="e">
        <f t="shared" si="18"/>
        <v>#VALUE!</v>
      </c>
      <c r="G153" s="39" t="e">
        <f t="shared" si="19"/>
        <v>#VALUE!</v>
      </c>
      <c r="H153" s="39" t="e">
        <f t="shared" si="20"/>
        <v>#VALUE!</v>
      </c>
    </row>
    <row r="154" spans="1:8" x14ac:dyDescent="0.25">
      <c r="A154" s="54" t="e">
        <f t="shared" si="14"/>
        <v>#VALUE!</v>
      </c>
      <c r="B154" s="54" t="e">
        <f>IF(A154&gt;$A$4*12,"",VLOOKUP(A154,Lists!$L$5:$N$605,2,FALSE))</f>
        <v>#VALUE!</v>
      </c>
      <c r="C154" s="53" t="e">
        <f t="shared" si="15"/>
        <v>#VALUE!</v>
      </c>
      <c r="D154" s="39" t="e">
        <f t="shared" si="16"/>
        <v>#VALUE!</v>
      </c>
      <c r="E154" s="39" t="e">
        <f t="shared" si="17"/>
        <v>#VALUE!</v>
      </c>
      <c r="F154" s="39" t="e">
        <f t="shared" si="18"/>
        <v>#VALUE!</v>
      </c>
      <c r="G154" s="39" t="e">
        <f t="shared" si="19"/>
        <v>#VALUE!</v>
      </c>
      <c r="H154" s="39" t="e">
        <f t="shared" si="20"/>
        <v>#VALUE!</v>
      </c>
    </row>
    <row r="155" spans="1:8" x14ac:dyDescent="0.25">
      <c r="A155" s="54" t="e">
        <f t="shared" si="14"/>
        <v>#VALUE!</v>
      </c>
      <c r="B155" s="54" t="e">
        <f>IF(A155&gt;$A$4*12,"",VLOOKUP(A155,Lists!$L$5:$N$605,2,FALSE))</f>
        <v>#VALUE!</v>
      </c>
      <c r="C155" s="53" t="e">
        <f t="shared" si="15"/>
        <v>#VALUE!</v>
      </c>
      <c r="D155" s="39" t="e">
        <f t="shared" si="16"/>
        <v>#VALUE!</v>
      </c>
      <c r="E155" s="39" t="e">
        <f t="shared" si="17"/>
        <v>#VALUE!</v>
      </c>
      <c r="F155" s="39" t="e">
        <f t="shared" si="18"/>
        <v>#VALUE!</v>
      </c>
      <c r="G155" s="39" t="e">
        <f t="shared" si="19"/>
        <v>#VALUE!</v>
      </c>
      <c r="H155" s="39" t="e">
        <f t="shared" si="20"/>
        <v>#VALUE!</v>
      </c>
    </row>
    <row r="156" spans="1:8" x14ac:dyDescent="0.25">
      <c r="A156" s="54" t="e">
        <f t="shared" si="14"/>
        <v>#VALUE!</v>
      </c>
      <c r="B156" s="54" t="e">
        <f>IF(A156&gt;$A$4*12,"",VLOOKUP(A156,Lists!$L$5:$N$605,2,FALSE))</f>
        <v>#VALUE!</v>
      </c>
      <c r="C156" s="53" t="e">
        <f t="shared" si="15"/>
        <v>#VALUE!</v>
      </c>
      <c r="D156" s="39" t="e">
        <f t="shared" si="16"/>
        <v>#VALUE!</v>
      </c>
      <c r="E156" s="39" t="e">
        <f t="shared" si="17"/>
        <v>#VALUE!</v>
      </c>
      <c r="F156" s="39" t="e">
        <f t="shared" si="18"/>
        <v>#VALUE!</v>
      </c>
      <c r="G156" s="39" t="e">
        <f t="shared" si="19"/>
        <v>#VALUE!</v>
      </c>
      <c r="H156" s="39" t="e">
        <f t="shared" si="20"/>
        <v>#VALUE!</v>
      </c>
    </row>
    <row r="157" spans="1:8" x14ac:dyDescent="0.25">
      <c r="A157" s="54" t="e">
        <f t="shared" si="14"/>
        <v>#VALUE!</v>
      </c>
      <c r="B157" s="54" t="e">
        <f>IF(A157&gt;$A$4*12,"",VLOOKUP(A157,Lists!$L$5:$N$605,2,FALSE))</f>
        <v>#VALUE!</v>
      </c>
      <c r="C157" s="53" t="e">
        <f t="shared" si="15"/>
        <v>#VALUE!</v>
      </c>
      <c r="D157" s="39" t="e">
        <f t="shared" si="16"/>
        <v>#VALUE!</v>
      </c>
      <c r="E157" s="39" t="e">
        <f t="shared" si="17"/>
        <v>#VALUE!</v>
      </c>
      <c r="F157" s="39" t="e">
        <f t="shared" si="18"/>
        <v>#VALUE!</v>
      </c>
      <c r="G157" s="39" t="e">
        <f t="shared" si="19"/>
        <v>#VALUE!</v>
      </c>
      <c r="H157" s="39" t="e">
        <f t="shared" si="20"/>
        <v>#VALUE!</v>
      </c>
    </row>
    <row r="158" spans="1:8" x14ac:dyDescent="0.25">
      <c r="A158" s="54" t="e">
        <f t="shared" si="14"/>
        <v>#VALUE!</v>
      </c>
      <c r="B158" s="54" t="e">
        <f>IF(A158&gt;$A$4*12,"",VLOOKUP(A158,Lists!$L$5:$N$605,2,FALSE))</f>
        <v>#VALUE!</v>
      </c>
      <c r="C158" s="53" t="e">
        <f t="shared" si="15"/>
        <v>#VALUE!</v>
      </c>
      <c r="D158" s="39" t="e">
        <f t="shared" si="16"/>
        <v>#VALUE!</v>
      </c>
      <c r="E158" s="39" t="e">
        <f t="shared" si="17"/>
        <v>#VALUE!</v>
      </c>
      <c r="F158" s="39" t="e">
        <f t="shared" si="18"/>
        <v>#VALUE!</v>
      </c>
      <c r="G158" s="39" t="e">
        <f t="shared" si="19"/>
        <v>#VALUE!</v>
      </c>
      <c r="H158" s="39" t="e">
        <f t="shared" si="20"/>
        <v>#VALUE!</v>
      </c>
    </row>
    <row r="159" spans="1:8" x14ac:dyDescent="0.25">
      <c r="A159" s="54" t="e">
        <f t="shared" si="14"/>
        <v>#VALUE!</v>
      </c>
      <c r="B159" s="54" t="e">
        <f>IF(A159&gt;$A$4*12,"",VLOOKUP(A159,Lists!$L$5:$N$605,2,FALSE))</f>
        <v>#VALUE!</v>
      </c>
      <c r="C159" s="53" t="e">
        <f t="shared" si="15"/>
        <v>#VALUE!</v>
      </c>
      <c r="D159" s="39" t="e">
        <f t="shared" si="16"/>
        <v>#VALUE!</v>
      </c>
      <c r="E159" s="39" t="e">
        <f t="shared" si="17"/>
        <v>#VALUE!</v>
      </c>
      <c r="F159" s="39" t="e">
        <f t="shared" si="18"/>
        <v>#VALUE!</v>
      </c>
      <c r="G159" s="39" t="e">
        <f t="shared" si="19"/>
        <v>#VALUE!</v>
      </c>
      <c r="H159" s="39" t="e">
        <f t="shared" si="20"/>
        <v>#VALUE!</v>
      </c>
    </row>
    <row r="160" spans="1:8" x14ac:dyDescent="0.25">
      <c r="A160" s="54" t="e">
        <f t="shared" si="14"/>
        <v>#VALUE!</v>
      </c>
      <c r="B160" s="54" t="e">
        <f>IF(A160&gt;$A$4*12,"",VLOOKUP(A160,Lists!$L$5:$N$605,2,FALSE))</f>
        <v>#VALUE!</v>
      </c>
      <c r="C160" s="53" t="e">
        <f t="shared" si="15"/>
        <v>#VALUE!</v>
      </c>
      <c r="D160" s="39" t="e">
        <f t="shared" si="16"/>
        <v>#VALUE!</v>
      </c>
      <c r="E160" s="39" t="e">
        <f t="shared" si="17"/>
        <v>#VALUE!</v>
      </c>
      <c r="F160" s="39" t="e">
        <f t="shared" si="18"/>
        <v>#VALUE!</v>
      </c>
      <c r="G160" s="39" t="e">
        <f t="shared" si="19"/>
        <v>#VALUE!</v>
      </c>
      <c r="H160" s="39" t="e">
        <f t="shared" si="20"/>
        <v>#VALUE!</v>
      </c>
    </row>
    <row r="161" spans="1:8" x14ac:dyDescent="0.25">
      <c r="A161" s="54" t="e">
        <f t="shared" si="14"/>
        <v>#VALUE!</v>
      </c>
      <c r="B161" s="54" t="e">
        <f>IF(A161&gt;$A$4*12,"",VLOOKUP(A161,Lists!$L$5:$N$605,2,FALSE))</f>
        <v>#VALUE!</v>
      </c>
      <c r="C161" s="53" t="e">
        <f t="shared" si="15"/>
        <v>#VALUE!</v>
      </c>
      <c r="D161" s="39" t="e">
        <f t="shared" si="16"/>
        <v>#VALUE!</v>
      </c>
      <c r="E161" s="39" t="e">
        <f t="shared" si="17"/>
        <v>#VALUE!</v>
      </c>
      <c r="F161" s="39" t="e">
        <f t="shared" si="18"/>
        <v>#VALUE!</v>
      </c>
      <c r="G161" s="39" t="e">
        <f t="shared" si="19"/>
        <v>#VALUE!</v>
      </c>
      <c r="H161" s="39" t="e">
        <f t="shared" si="20"/>
        <v>#VALUE!</v>
      </c>
    </row>
    <row r="162" spans="1:8" x14ac:dyDescent="0.25">
      <c r="A162" s="54" t="e">
        <f t="shared" si="14"/>
        <v>#VALUE!</v>
      </c>
      <c r="B162" s="54" t="e">
        <f>IF(A162&gt;$A$4*12,"",VLOOKUP(A162,Lists!$L$5:$N$605,2,FALSE))</f>
        <v>#VALUE!</v>
      </c>
      <c r="C162" s="53" t="e">
        <f t="shared" si="15"/>
        <v>#VALUE!</v>
      </c>
      <c r="D162" s="39" t="e">
        <f t="shared" si="16"/>
        <v>#VALUE!</v>
      </c>
      <c r="E162" s="39" t="e">
        <f t="shared" si="17"/>
        <v>#VALUE!</v>
      </c>
      <c r="F162" s="39" t="e">
        <f t="shared" si="18"/>
        <v>#VALUE!</v>
      </c>
      <c r="G162" s="39" t="e">
        <f t="shared" si="19"/>
        <v>#VALUE!</v>
      </c>
      <c r="H162" s="39" t="e">
        <f t="shared" si="20"/>
        <v>#VALUE!</v>
      </c>
    </row>
    <row r="163" spans="1:8" x14ac:dyDescent="0.25">
      <c r="A163" s="54" t="e">
        <f t="shared" si="14"/>
        <v>#VALUE!</v>
      </c>
      <c r="B163" s="54" t="e">
        <f>IF(A163&gt;$A$4*12,"",VLOOKUP(A163,Lists!$L$5:$N$605,2,FALSE))</f>
        <v>#VALUE!</v>
      </c>
      <c r="C163" s="53" t="e">
        <f t="shared" si="15"/>
        <v>#VALUE!</v>
      </c>
      <c r="D163" s="39" t="e">
        <f t="shared" si="16"/>
        <v>#VALUE!</v>
      </c>
      <c r="E163" s="39" t="e">
        <f t="shared" si="17"/>
        <v>#VALUE!</v>
      </c>
      <c r="F163" s="39" t="e">
        <f t="shared" si="18"/>
        <v>#VALUE!</v>
      </c>
      <c r="G163" s="39" t="e">
        <f t="shared" si="19"/>
        <v>#VALUE!</v>
      </c>
      <c r="H163" s="39" t="e">
        <f t="shared" si="20"/>
        <v>#VALUE!</v>
      </c>
    </row>
    <row r="164" spans="1:8" x14ac:dyDescent="0.25">
      <c r="A164" s="54" t="e">
        <f t="shared" si="14"/>
        <v>#VALUE!</v>
      </c>
      <c r="B164" s="54" t="e">
        <f>IF(A164&gt;$A$4*12,"",VLOOKUP(A164,Lists!$L$5:$N$605,2,FALSE))</f>
        <v>#VALUE!</v>
      </c>
      <c r="C164" s="53" t="e">
        <f t="shared" si="15"/>
        <v>#VALUE!</v>
      </c>
      <c r="D164" s="39" t="e">
        <f t="shared" si="16"/>
        <v>#VALUE!</v>
      </c>
      <c r="E164" s="39" t="e">
        <f t="shared" si="17"/>
        <v>#VALUE!</v>
      </c>
      <c r="F164" s="39" t="e">
        <f t="shared" si="18"/>
        <v>#VALUE!</v>
      </c>
      <c r="G164" s="39" t="e">
        <f t="shared" si="19"/>
        <v>#VALUE!</v>
      </c>
      <c r="H164" s="39" t="e">
        <f t="shared" si="20"/>
        <v>#VALUE!</v>
      </c>
    </row>
    <row r="165" spans="1:8" x14ac:dyDescent="0.25">
      <c r="A165" s="54" t="e">
        <f t="shared" si="14"/>
        <v>#VALUE!</v>
      </c>
      <c r="B165" s="54" t="e">
        <f>IF(A165&gt;$A$4*12,"",VLOOKUP(A165,Lists!$L$5:$N$605,2,FALSE))</f>
        <v>#VALUE!</v>
      </c>
      <c r="C165" s="53" t="e">
        <f t="shared" si="15"/>
        <v>#VALUE!</v>
      </c>
      <c r="D165" s="39" t="e">
        <f t="shared" si="16"/>
        <v>#VALUE!</v>
      </c>
      <c r="E165" s="39" t="e">
        <f t="shared" si="17"/>
        <v>#VALUE!</v>
      </c>
      <c r="F165" s="39" t="e">
        <f t="shared" si="18"/>
        <v>#VALUE!</v>
      </c>
      <c r="G165" s="39" t="e">
        <f t="shared" si="19"/>
        <v>#VALUE!</v>
      </c>
      <c r="H165" s="39" t="e">
        <f t="shared" si="20"/>
        <v>#VALUE!</v>
      </c>
    </row>
    <row r="166" spans="1:8" x14ac:dyDescent="0.25">
      <c r="A166" s="54" t="e">
        <f t="shared" si="14"/>
        <v>#VALUE!</v>
      </c>
      <c r="B166" s="54" t="e">
        <f>IF(A166&gt;$A$4*12,"",VLOOKUP(A166,Lists!$L$5:$N$605,2,FALSE))</f>
        <v>#VALUE!</v>
      </c>
      <c r="C166" s="53" t="e">
        <f t="shared" si="15"/>
        <v>#VALUE!</v>
      </c>
      <c r="D166" s="39" t="e">
        <f t="shared" si="16"/>
        <v>#VALUE!</v>
      </c>
      <c r="E166" s="39" t="e">
        <f t="shared" si="17"/>
        <v>#VALUE!</v>
      </c>
      <c r="F166" s="39" t="e">
        <f t="shared" si="18"/>
        <v>#VALUE!</v>
      </c>
      <c r="G166" s="39" t="e">
        <f t="shared" si="19"/>
        <v>#VALUE!</v>
      </c>
      <c r="H166" s="39" t="e">
        <f t="shared" si="20"/>
        <v>#VALUE!</v>
      </c>
    </row>
    <row r="167" spans="1:8" x14ac:dyDescent="0.25">
      <c r="A167" s="54" t="e">
        <f t="shared" si="14"/>
        <v>#VALUE!</v>
      </c>
      <c r="B167" s="54" t="e">
        <f>IF(A167&gt;$A$4*12,"",VLOOKUP(A167,Lists!$L$5:$N$605,2,FALSE))</f>
        <v>#VALUE!</v>
      </c>
      <c r="C167" s="53" t="e">
        <f t="shared" si="15"/>
        <v>#VALUE!</v>
      </c>
      <c r="D167" s="39" t="e">
        <f t="shared" si="16"/>
        <v>#VALUE!</v>
      </c>
      <c r="E167" s="39" t="e">
        <f t="shared" si="17"/>
        <v>#VALUE!</v>
      </c>
      <c r="F167" s="39" t="e">
        <f t="shared" si="18"/>
        <v>#VALUE!</v>
      </c>
      <c r="G167" s="39" t="e">
        <f t="shared" si="19"/>
        <v>#VALUE!</v>
      </c>
      <c r="H167" s="39" t="e">
        <f t="shared" si="20"/>
        <v>#VALUE!</v>
      </c>
    </row>
    <row r="168" spans="1:8" x14ac:dyDescent="0.25">
      <c r="A168" s="54" t="e">
        <f t="shared" si="14"/>
        <v>#VALUE!</v>
      </c>
      <c r="B168" s="54" t="e">
        <f>IF(A168&gt;$A$4*12,"",VLOOKUP(A168,Lists!$L$5:$N$605,2,FALSE))</f>
        <v>#VALUE!</v>
      </c>
      <c r="C168" s="53" t="e">
        <f t="shared" si="15"/>
        <v>#VALUE!</v>
      </c>
      <c r="D168" s="39" t="e">
        <f t="shared" si="16"/>
        <v>#VALUE!</v>
      </c>
      <c r="E168" s="39" t="e">
        <f t="shared" si="17"/>
        <v>#VALUE!</v>
      </c>
      <c r="F168" s="39" t="e">
        <f t="shared" si="18"/>
        <v>#VALUE!</v>
      </c>
      <c r="G168" s="39" t="e">
        <f t="shared" si="19"/>
        <v>#VALUE!</v>
      </c>
      <c r="H168" s="39" t="e">
        <f t="shared" si="20"/>
        <v>#VALUE!</v>
      </c>
    </row>
    <row r="169" spans="1:8" x14ac:dyDescent="0.25">
      <c r="A169" s="54" t="e">
        <f t="shared" si="14"/>
        <v>#VALUE!</v>
      </c>
      <c r="B169" s="54" t="e">
        <f>IF(A169&gt;$A$4*12,"",VLOOKUP(A169,Lists!$L$5:$N$605,2,FALSE))</f>
        <v>#VALUE!</v>
      </c>
      <c r="C169" s="53" t="e">
        <f t="shared" si="15"/>
        <v>#VALUE!</v>
      </c>
      <c r="D169" s="39" t="e">
        <f t="shared" si="16"/>
        <v>#VALUE!</v>
      </c>
      <c r="E169" s="39" t="e">
        <f t="shared" si="17"/>
        <v>#VALUE!</v>
      </c>
      <c r="F169" s="39" t="e">
        <f t="shared" si="18"/>
        <v>#VALUE!</v>
      </c>
      <c r="G169" s="39" t="e">
        <f t="shared" si="19"/>
        <v>#VALUE!</v>
      </c>
      <c r="H169" s="39" t="e">
        <f t="shared" si="20"/>
        <v>#VALUE!</v>
      </c>
    </row>
    <row r="170" spans="1:8" x14ac:dyDescent="0.25">
      <c r="A170" s="54" t="e">
        <f t="shared" si="14"/>
        <v>#VALUE!</v>
      </c>
      <c r="B170" s="54" t="e">
        <f>IF(A170&gt;$A$4*12,"",VLOOKUP(A170,Lists!$L$5:$N$605,2,FALSE))</f>
        <v>#VALUE!</v>
      </c>
      <c r="C170" s="53" t="e">
        <f t="shared" si="15"/>
        <v>#VALUE!</v>
      </c>
      <c r="D170" s="39" t="e">
        <f t="shared" si="16"/>
        <v>#VALUE!</v>
      </c>
      <c r="E170" s="39" t="e">
        <f t="shared" si="17"/>
        <v>#VALUE!</v>
      </c>
      <c r="F170" s="39" t="e">
        <f t="shared" si="18"/>
        <v>#VALUE!</v>
      </c>
      <c r="G170" s="39" t="e">
        <f t="shared" si="19"/>
        <v>#VALUE!</v>
      </c>
      <c r="H170" s="39" t="e">
        <f t="shared" si="20"/>
        <v>#VALUE!</v>
      </c>
    </row>
    <row r="171" spans="1:8" x14ac:dyDescent="0.25">
      <c r="A171" s="54" t="e">
        <f t="shared" si="14"/>
        <v>#VALUE!</v>
      </c>
      <c r="B171" s="54" t="e">
        <f>IF(A171&gt;$A$4*12,"",VLOOKUP(A171,Lists!$L$5:$N$605,2,FALSE))</f>
        <v>#VALUE!</v>
      </c>
      <c r="C171" s="53" t="e">
        <f t="shared" si="15"/>
        <v>#VALUE!</v>
      </c>
      <c r="D171" s="39" t="e">
        <f t="shared" si="16"/>
        <v>#VALUE!</v>
      </c>
      <c r="E171" s="39" t="e">
        <f t="shared" si="17"/>
        <v>#VALUE!</v>
      </c>
      <c r="F171" s="39" t="e">
        <f t="shared" si="18"/>
        <v>#VALUE!</v>
      </c>
      <c r="G171" s="39" t="e">
        <f t="shared" si="19"/>
        <v>#VALUE!</v>
      </c>
      <c r="H171" s="39" t="e">
        <f t="shared" si="20"/>
        <v>#VALUE!</v>
      </c>
    </row>
    <row r="172" spans="1:8" x14ac:dyDescent="0.25">
      <c r="A172" s="54" t="e">
        <f t="shared" si="14"/>
        <v>#VALUE!</v>
      </c>
      <c r="B172" s="54" t="e">
        <f>IF(A172&gt;$A$4*12,"",VLOOKUP(A172,Lists!$L$5:$N$605,2,FALSE))</f>
        <v>#VALUE!</v>
      </c>
      <c r="C172" s="53" t="e">
        <f t="shared" si="15"/>
        <v>#VALUE!</v>
      </c>
      <c r="D172" s="39" t="e">
        <f t="shared" si="16"/>
        <v>#VALUE!</v>
      </c>
      <c r="E172" s="39" t="e">
        <f t="shared" si="17"/>
        <v>#VALUE!</v>
      </c>
      <c r="F172" s="39" t="e">
        <f t="shared" si="18"/>
        <v>#VALUE!</v>
      </c>
      <c r="G172" s="39" t="e">
        <f t="shared" si="19"/>
        <v>#VALUE!</v>
      </c>
      <c r="H172" s="39" t="e">
        <f t="shared" si="20"/>
        <v>#VALUE!</v>
      </c>
    </row>
    <row r="173" spans="1:8" x14ac:dyDescent="0.25">
      <c r="A173" s="54" t="e">
        <f t="shared" si="14"/>
        <v>#VALUE!</v>
      </c>
      <c r="B173" s="54" t="e">
        <f>IF(A173&gt;$A$4*12,"",VLOOKUP(A173,Lists!$L$5:$N$605,2,FALSE))</f>
        <v>#VALUE!</v>
      </c>
      <c r="C173" s="53" t="e">
        <f t="shared" si="15"/>
        <v>#VALUE!</v>
      </c>
      <c r="D173" s="39" t="e">
        <f t="shared" si="16"/>
        <v>#VALUE!</v>
      </c>
      <c r="E173" s="39" t="e">
        <f t="shared" si="17"/>
        <v>#VALUE!</v>
      </c>
      <c r="F173" s="39" t="e">
        <f t="shared" si="18"/>
        <v>#VALUE!</v>
      </c>
      <c r="G173" s="39" t="e">
        <f t="shared" si="19"/>
        <v>#VALUE!</v>
      </c>
      <c r="H173" s="39" t="e">
        <f t="shared" si="20"/>
        <v>#VALUE!</v>
      </c>
    </row>
    <row r="174" spans="1:8" x14ac:dyDescent="0.25">
      <c r="A174" s="54" t="e">
        <f t="shared" si="14"/>
        <v>#VALUE!</v>
      </c>
      <c r="B174" s="54" t="e">
        <f>IF(A174&gt;$A$4*12,"",VLOOKUP(A174,Lists!$L$5:$N$605,2,FALSE))</f>
        <v>#VALUE!</v>
      </c>
      <c r="C174" s="53" t="e">
        <f t="shared" si="15"/>
        <v>#VALUE!</v>
      </c>
      <c r="D174" s="39" t="e">
        <f t="shared" si="16"/>
        <v>#VALUE!</v>
      </c>
      <c r="E174" s="39" t="e">
        <f t="shared" si="17"/>
        <v>#VALUE!</v>
      </c>
      <c r="F174" s="39" t="e">
        <f t="shared" si="18"/>
        <v>#VALUE!</v>
      </c>
      <c r="G174" s="39" t="e">
        <f t="shared" si="19"/>
        <v>#VALUE!</v>
      </c>
      <c r="H174" s="39" t="e">
        <f t="shared" si="20"/>
        <v>#VALUE!</v>
      </c>
    </row>
    <row r="175" spans="1:8" x14ac:dyDescent="0.25">
      <c r="A175" s="54" t="e">
        <f t="shared" si="14"/>
        <v>#VALUE!</v>
      </c>
      <c r="B175" s="54" t="e">
        <f>IF(A175&gt;$A$4*12,"",VLOOKUP(A175,Lists!$L$5:$N$605,2,FALSE))</f>
        <v>#VALUE!</v>
      </c>
      <c r="C175" s="53" t="e">
        <f t="shared" si="15"/>
        <v>#VALUE!</v>
      </c>
      <c r="D175" s="39" t="e">
        <f t="shared" si="16"/>
        <v>#VALUE!</v>
      </c>
      <c r="E175" s="39" t="e">
        <f t="shared" si="17"/>
        <v>#VALUE!</v>
      </c>
      <c r="F175" s="39" t="e">
        <f t="shared" si="18"/>
        <v>#VALUE!</v>
      </c>
      <c r="G175" s="39" t="e">
        <f t="shared" si="19"/>
        <v>#VALUE!</v>
      </c>
      <c r="H175" s="39" t="e">
        <f t="shared" si="20"/>
        <v>#VALUE!</v>
      </c>
    </row>
    <row r="176" spans="1:8" x14ac:dyDescent="0.25">
      <c r="A176" s="54" t="e">
        <f t="shared" si="14"/>
        <v>#VALUE!</v>
      </c>
      <c r="B176" s="54" t="e">
        <f>IF(A176&gt;$A$4*12,"",VLOOKUP(A176,Lists!$L$5:$N$605,2,FALSE))</f>
        <v>#VALUE!</v>
      </c>
      <c r="C176" s="53" t="e">
        <f t="shared" si="15"/>
        <v>#VALUE!</v>
      </c>
      <c r="D176" s="39" t="e">
        <f t="shared" si="16"/>
        <v>#VALUE!</v>
      </c>
      <c r="E176" s="39" t="e">
        <f t="shared" si="17"/>
        <v>#VALUE!</v>
      </c>
      <c r="F176" s="39" t="e">
        <f t="shared" si="18"/>
        <v>#VALUE!</v>
      </c>
      <c r="G176" s="39" t="e">
        <f t="shared" si="19"/>
        <v>#VALUE!</v>
      </c>
      <c r="H176" s="39" t="e">
        <f t="shared" si="20"/>
        <v>#VALUE!</v>
      </c>
    </row>
    <row r="177" spans="1:8" x14ac:dyDescent="0.25">
      <c r="A177" s="54" t="e">
        <f t="shared" si="14"/>
        <v>#VALUE!</v>
      </c>
      <c r="B177" s="54" t="e">
        <f>IF(A177&gt;$A$4*12,"",VLOOKUP(A177,Lists!$L$5:$N$605,2,FALSE))</f>
        <v>#VALUE!</v>
      </c>
      <c r="C177" s="53" t="e">
        <f t="shared" si="15"/>
        <v>#VALUE!</v>
      </c>
      <c r="D177" s="39" t="e">
        <f t="shared" si="16"/>
        <v>#VALUE!</v>
      </c>
      <c r="E177" s="39" t="e">
        <f t="shared" si="17"/>
        <v>#VALUE!</v>
      </c>
      <c r="F177" s="39" t="e">
        <f t="shared" si="18"/>
        <v>#VALUE!</v>
      </c>
      <c r="G177" s="39" t="e">
        <f t="shared" si="19"/>
        <v>#VALUE!</v>
      </c>
      <c r="H177" s="39" t="e">
        <f t="shared" si="20"/>
        <v>#VALUE!</v>
      </c>
    </row>
    <row r="178" spans="1:8" x14ac:dyDescent="0.25">
      <c r="A178" s="54" t="e">
        <f t="shared" si="14"/>
        <v>#VALUE!</v>
      </c>
      <c r="B178" s="54" t="e">
        <f>IF(A178&gt;$A$4*12,"",VLOOKUP(A178,Lists!$L$5:$N$605,2,FALSE))</f>
        <v>#VALUE!</v>
      </c>
      <c r="C178" s="53" t="e">
        <f t="shared" si="15"/>
        <v>#VALUE!</v>
      </c>
      <c r="D178" s="39" t="e">
        <f t="shared" si="16"/>
        <v>#VALUE!</v>
      </c>
      <c r="E178" s="39" t="e">
        <f t="shared" si="17"/>
        <v>#VALUE!</v>
      </c>
      <c r="F178" s="39" t="e">
        <f t="shared" si="18"/>
        <v>#VALUE!</v>
      </c>
      <c r="G178" s="39" t="e">
        <f t="shared" si="19"/>
        <v>#VALUE!</v>
      </c>
      <c r="H178" s="39" t="e">
        <f t="shared" si="20"/>
        <v>#VALUE!</v>
      </c>
    </row>
    <row r="179" spans="1:8" x14ac:dyDescent="0.25">
      <c r="A179" s="54" t="e">
        <f t="shared" si="14"/>
        <v>#VALUE!</v>
      </c>
      <c r="B179" s="54" t="e">
        <f>IF(A179&gt;$A$4*12,"",VLOOKUP(A179,Lists!$L$5:$N$605,2,FALSE))</f>
        <v>#VALUE!</v>
      </c>
      <c r="C179" s="53" t="e">
        <f t="shared" si="15"/>
        <v>#VALUE!</v>
      </c>
      <c r="D179" s="39" t="e">
        <f t="shared" si="16"/>
        <v>#VALUE!</v>
      </c>
      <c r="E179" s="39" t="e">
        <f t="shared" si="17"/>
        <v>#VALUE!</v>
      </c>
      <c r="F179" s="39" t="e">
        <f t="shared" si="18"/>
        <v>#VALUE!</v>
      </c>
      <c r="G179" s="39" t="e">
        <f t="shared" si="19"/>
        <v>#VALUE!</v>
      </c>
      <c r="H179" s="39" t="e">
        <f t="shared" si="20"/>
        <v>#VALUE!</v>
      </c>
    </row>
    <row r="180" spans="1:8" x14ac:dyDescent="0.25">
      <c r="A180" s="54" t="e">
        <f t="shared" si="14"/>
        <v>#VALUE!</v>
      </c>
      <c r="B180" s="54" t="e">
        <f>IF(A180&gt;$A$4*12,"",VLOOKUP(A180,Lists!$L$5:$N$605,2,FALSE))</f>
        <v>#VALUE!</v>
      </c>
      <c r="C180" s="53" t="e">
        <f t="shared" si="15"/>
        <v>#VALUE!</v>
      </c>
      <c r="D180" s="39" t="e">
        <f t="shared" si="16"/>
        <v>#VALUE!</v>
      </c>
      <c r="E180" s="39" t="e">
        <f t="shared" si="17"/>
        <v>#VALUE!</v>
      </c>
      <c r="F180" s="39" t="e">
        <f t="shared" si="18"/>
        <v>#VALUE!</v>
      </c>
      <c r="G180" s="39" t="e">
        <f t="shared" si="19"/>
        <v>#VALUE!</v>
      </c>
      <c r="H180" s="39" t="e">
        <f t="shared" si="20"/>
        <v>#VALUE!</v>
      </c>
    </row>
    <row r="181" spans="1:8" x14ac:dyDescent="0.25">
      <c r="A181" s="54" t="e">
        <f t="shared" si="14"/>
        <v>#VALUE!</v>
      </c>
      <c r="B181" s="54" t="e">
        <f>IF(A181&gt;$A$4*12,"",VLOOKUP(A181,Lists!$L$5:$N$605,2,FALSE))</f>
        <v>#VALUE!</v>
      </c>
      <c r="C181" s="53" t="e">
        <f t="shared" si="15"/>
        <v>#VALUE!</v>
      </c>
      <c r="D181" s="39" t="e">
        <f t="shared" si="16"/>
        <v>#VALUE!</v>
      </c>
      <c r="E181" s="39" t="e">
        <f t="shared" si="17"/>
        <v>#VALUE!</v>
      </c>
      <c r="F181" s="39" t="e">
        <f t="shared" si="18"/>
        <v>#VALUE!</v>
      </c>
      <c r="G181" s="39" t="e">
        <f t="shared" si="19"/>
        <v>#VALUE!</v>
      </c>
      <c r="H181" s="39" t="e">
        <f t="shared" si="20"/>
        <v>#VALUE!</v>
      </c>
    </row>
    <row r="182" spans="1:8" x14ac:dyDescent="0.25">
      <c r="A182" s="54" t="e">
        <f t="shared" si="14"/>
        <v>#VALUE!</v>
      </c>
      <c r="B182" s="54" t="e">
        <f>IF(A182&gt;$A$4*12,"",VLOOKUP(A182,Lists!$L$5:$N$605,2,FALSE))</f>
        <v>#VALUE!</v>
      </c>
      <c r="C182" s="53" t="e">
        <f t="shared" si="15"/>
        <v>#VALUE!</v>
      </c>
      <c r="D182" s="39" t="e">
        <f t="shared" si="16"/>
        <v>#VALUE!</v>
      </c>
      <c r="E182" s="39" t="e">
        <f t="shared" si="17"/>
        <v>#VALUE!</v>
      </c>
      <c r="F182" s="39" t="e">
        <f t="shared" si="18"/>
        <v>#VALUE!</v>
      </c>
      <c r="G182" s="39" t="e">
        <f t="shared" si="19"/>
        <v>#VALUE!</v>
      </c>
      <c r="H182" s="39" t="e">
        <f t="shared" si="20"/>
        <v>#VALUE!</v>
      </c>
    </row>
    <row r="183" spans="1:8" x14ac:dyDescent="0.25">
      <c r="A183" s="54" t="e">
        <f t="shared" si="14"/>
        <v>#VALUE!</v>
      </c>
      <c r="B183" s="54" t="e">
        <f>IF(A183&gt;$A$4*12,"",VLOOKUP(A183,Lists!$L$5:$N$605,2,FALSE))</f>
        <v>#VALUE!</v>
      </c>
      <c r="C183" s="53" t="e">
        <f t="shared" si="15"/>
        <v>#VALUE!</v>
      </c>
      <c r="D183" s="39" t="e">
        <f t="shared" si="16"/>
        <v>#VALUE!</v>
      </c>
      <c r="E183" s="39" t="e">
        <f t="shared" si="17"/>
        <v>#VALUE!</v>
      </c>
      <c r="F183" s="39" t="e">
        <f t="shared" si="18"/>
        <v>#VALUE!</v>
      </c>
      <c r="G183" s="39" t="e">
        <f t="shared" si="19"/>
        <v>#VALUE!</v>
      </c>
      <c r="H183" s="39" t="e">
        <f t="shared" si="20"/>
        <v>#VALUE!</v>
      </c>
    </row>
    <row r="184" spans="1:8" x14ac:dyDescent="0.25">
      <c r="A184" s="54" t="e">
        <f t="shared" si="14"/>
        <v>#VALUE!</v>
      </c>
      <c r="B184" s="54" t="e">
        <f>IF(A184&gt;$A$4*12,"",VLOOKUP(A184,Lists!$L$5:$N$605,2,FALSE))</f>
        <v>#VALUE!</v>
      </c>
      <c r="C184" s="53" t="e">
        <f t="shared" si="15"/>
        <v>#VALUE!</v>
      </c>
      <c r="D184" s="39" t="e">
        <f t="shared" si="16"/>
        <v>#VALUE!</v>
      </c>
      <c r="E184" s="39" t="e">
        <f t="shared" si="17"/>
        <v>#VALUE!</v>
      </c>
      <c r="F184" s="39" t="e">
        <f t="shared" si="18"/>
        <v>#VALUE!</v>
      </c>
      <c r="G184" s="39" t="e">
        <f t="shared" si="19"/>
        <v>#VALUE!</v>
      </c>
      <c r="H184" s="39" t="e">
        <f t="shared" si="20"/>
        <v>#VALUE!</v>
      </c>
    </row>
    <row r="185" spans="1:8" x14ac:dyDescent="0.25">
      <c r="A185" s="54" t="e">
        <f t="shared" si="14"/>
        <v>#VALUE!</v>
      </c>
      <c r="B185" s="54" t="e">
        <f>IF(A185&gt;$A$4*12,"",VLOOKUP(A185,Lists!$L$5:$N$605,2,FALSE))</f>
        <v>#VALUE!</v>
      </c>
      <c r="C185" s="53" t="e">
        <f t="shared" si="15"/>
        <v>#VALUE!</v>
      </c>
      <c r="D185" s="39" t="e">
        <f t="shared" si="16"/>
        <v>#VALUE!</v>
      </c>
      <c r="E185" s="39" t="e">
        <f t="shared" si="17"/>
        <v>#VALUE!</v>
      </c>
      <c r="F185" s="39" t="e">
        <f t="shared" si="18"/>
        <v>#VALUE!</v>
      </c>
      <c r="G185" s="39" t="e">
        <f t="shared" si="19"/>
        <v>#VALUE!</v>
      </c>
      <c r="H185" s="39" t="e">
        <f t="shared" si="20"/>
        <v>#VALUE!</v>
      </c>
    </row>
    <row r="186" spans="1:8" x14ac:dyDescent="0.25">
      <c r="A186" s="54" t="e">
        <f t="shared" si="14"/>
        <v>#VALUE!</v>
      </c>
      <c r="B186" s="54" t="e">
        <f>IF(A186&gt;$A$4*12,"",VLOOKUP(A186,Lists!$L$5:$N$605,2,FALSE))</f>
        <v>#VALUE!</v>
      </c>
      <c r="C186" s="53" t="e">
        <f t="shared" si="15"/>
        <v>#VALUE!</v>
      </c>
      <c r="D186" s="39" t="e">
        <f t="shared" si="16"/>
        <v>#VALUE!</v>
      </c>
      <c r="E186" s="39" t="e">
        <f t="shared" si="17"/>
        <v>#VALUE!</v>
      </c>
      <c r="F186" s="39" t="e">
        <f t="shared" si="18"/>
        <v>#VALUE!</v>
      </c>
      <c r="G186" s="39" t="e">
        <f t="shared" si="19"/>
        <v>#VALUE!</v>
      </c>
      <c r="H186" s="39" t="e">
        <f t="shared" si="20"/>
        <v>#VALUE!</v>
      </c>
    </row>
    <row r="187" spans="1:8" x14ac:dyDescent="0.25">
      <c r="A187" s="54" t="e">
        <f t="shared" si="14"/>
        <v>#VALUE!</v>
      </c>
      <c r="B187" s="54" t="e">
        <f>IF(A187&gt;$A$4*12,"",VLOOKUP(A187,Lists!$L$5:$N$605,2,FALSE))</f>
        <v>#VALUE!</v>
      </c>
      <c r="C187" s="53" t="e">
        <f t="shared" si="15"/>
        <v>#VALUE!</v>
      </c>
      <c r="D187" s="39" t="e">
        <f t="shared" si="16"/>
        <v>#VALUE!</v>
      </c>
      <c r="E187" s="39" t="e">
        <f t="shared" si="17"/>
        <v>#VALUE!</v>
      </c>
      <c r="F187" s="39" t="e">
        <f t="shared" si="18"/>
        <v>#VALUE!</v>
      </c>
      <c r="G187" s="39" t="e">
        <f t="shared" si="19"/>
        <v>#VALUE!</v>
      </c>
      <c r="H187" s="39" t="e">
        <f t="shared" si="20"/>
        <v>#VALUE!</v>
      </c>
    </row>
    <row r="188" spans="1:8" x14ac:dyDescent="0.25">
      <c r="A188" s="54" t="e">
        <f t="shared" si="14"/>
        <v>#VALUE!</v>
      </c>
      <c r="B188" s="54" t="e">
        <f>IF(A188&gt;$A$4*12,"",VLOOKUP(A188,Lists!$L$5:$N$605,2,FALSE))</f>
        <v>#VALUE!</v>
      </c>
      <c r="C188" s="53" t="e">
        <f t="shared" si="15"/>
        <v>#VALUE!</v>
      </c>
      <c r="D188" s="39" t="e">
        <f t="shared" si="16"/>
        <v>#VALUE!</v>
      </c>
      <c r="E188" s="39" t="e">
        <f t="shared" si="17"/>
        <v>#VALUE!</v>
      </c>
      <c r="F188" s="39" t="e">
        <f t="shared" si="18"/>
        <v>#VALUE!</v>
      </c>
      <c r="G188" s="39" t="e">
        <f t="shared" si="19"/>
        <v>#VALUE!</v>
      </c>
      <c r="H188" s="39" t="e">
        <f t="shared" si="20"/>
        <v>#VALUE!</v>
      </c>
    </row>
    <row r="189" spans="1:8" x14ac:dyDescent="0.25">
      <c r="A189" s="54" t="e">
        <f t="shared" si="14"/>
        <v>#VALUE!</v>
      </c>
      <c r="B189" s="54" t="e">
        <f>IF(A189&gt;$A$4*12,"",VLOOKUP(A189,Lists!$L$5:$N$605,2,FALSE))</f>
        <v>#VALUE!</v>
      </c>
      <c r="C189" s="53" t="e">
        <f t="shared" si="15"/>
        <v>#VALUE!</v>
      </c>
      <c r="D189" s="39" t="e">
        <f t="shared" si="16"/>
        <v>#VALUE!</v>
      </c>
      <c r="E189" s="39" t="e">
        <f t="shared" si="17"/>
        <v>#VALUE!</v>
      </c>
      <c r="F189" s="39" t="e">
        <f t="shared" si="18"/>
        <v>#VALUE!</v>
      </c>
      <c r="G189" s="39" t="e">
        <f t="shared" si="19"/>
        <v>#VALUE!</v>
      </c>
      <c r="H189" s="39" t="e">
        <f t="shared" si="20"/>
        <v>#VALUE!</v>
      </c>
    </row>
    <row r="190" spans="1:8" x14ac:dyDescent="0.25">
      <c r="A190" s="54" t="e">
        <f t="shared" si="14"/>
        <v>#VALUE!</v>
      </c>
      <c r="B190" s="54" t="e">
        <f>IF(A190&gt;$A$4*12,"",VLOOKUP(A190,Lists!$L$5:$N$605,2,FALSE))</f>
        <v>#VALUE!</v>
      </c>
      <c r="C190" s="53" t="e">
        <f t="shared" si="15"/>
        <v>#VALUE!</v>
      </c>
      <c r="D190" s="39" t="e">
        <f t="shared" si="16"/>
        <v>#VALUE!</v>
      </c>
      <c r="E190" s="39" t="e">
        <f t="shared" si="17"/>
        <v>#VALUE!</v>
      </c>
      <c r="F190" s="39" t="e">
        <f t="shared" si="18"/>
        <v>#VALUE!</v>
      </c>
      <c r="G190" s="39" t="e">
        <f t="shared" si="19"/>
        <v>#VALUE!</v>
      </c>
      <c r="H190" s="39" t="e">
        <f t="shared" si="20"/>
        <v>#VALUE!</v>
      </c>
    </row>
    <row r="191" spans="1:8" x14ac:dyDescent="0.25">
      <c r="A191" s="54" t="e">
        <f t="shared" si="14"/>
        <v>#VALUE!</v>
      </c>
      <c r="B191" s="54" t="e">
        <f>IF(A191&gt;$A$4*12,"",VLOOKUP(A191,Lists!$L$5:$N$605,2,FALSE))</f>
        <v>#VALUE!</v>
      </c>
      <c r="C191" s="53" t="e">
        <f t="shared" si="15"/>
        <v>#VALUE!</v>
      </c>
      <c r="D191" s="39" t="e">
        <f t="shared" si="16"/>
        <v>#VALUE!</v>
      </c>
      <c r="E191" s="39" t="e">
        <f t="shared" si="17"/>
        <v>#VALUE!</v>
      </c>
      <c r="F191" s="39" t="e">
        <f t="shared" si="18"/>
        <v>#VALUE!</v>
      </c>
      <c r="G191" s="39" t="e">
        <f t="shared" si="19"/>
        <v>#VALUE!</v>
      </c>
      <c r="H191" s="39" t="e">
        <f t="shared" si="20"/>
        <v>#VALUE!</v>
      </c>
    </row>
    <row r="192" spans="1:8" x14ac:dyDescent="0.25">
      <c r="A192" s="54" t="e">
        <f t="shared" si="14"/>
        <v>#VALUE!</v>
      </c>
      <c r="B192" s="54" t="e">
        <f>IF(A192&gt;$A$4*12,"",VLOOKUP(A192,Lists!$L$5:$N$605,2,FALSE))</f>
        <v>#VALUE!</v>
      </c>
      <c r="C192" s="53" t="e">
        <f t="shared" si="15"/>
        <v>#VALUE!</v>
      </c>
      <c r="D192" s="39" t="e">
        <f t="shared" si="16"/>
        <v>#VALUE!</v>
      </c>
      <c r="E192" s="39" t="e">
        <f t="shared" si="17"/>
        <v>#VALUE!</v>
      </c>
      <c r="F192" s="39" t="e">
        <f t="shared" si="18"/>
        <v>#VALUE!</v>
      </c>
      <c r="G192" s="39" t="e">
        <f t="shared" si="19"/>
        <v>#VALUE!</v>
      </c>
      <c r="H192" s="39" t="e">
        <f t="shared" si="20"/>
        <v>#VALUE!</v>
      </c>
    </row>
    <row r="193" spans="1:8" x14ac:dyDescent="0.25">
      <c r="A193" s="54" t="e">
        <f t="shared" si="14"/>
        <v>#VALUE!</v>
      </c>
      <c r="B193" s="54" t="e">
        <f>IF(A193&gt;$A$4*12,"",VLOOKUP(A193,Lists!$L$5:$N$605,2,FALSE))</f>
        <v>#VALUE!</v>
      </c>
      <c r="C193" s="53" t="e">
        <f t="shared" si="15"/>
        <v>#VALUE!</v>
      </c>
      <c r="D193" s="39" t="e">
        <f t="shared" si="16"/>
        <v>#VALUE!</v>
      </c>
      <c r="E193" s="39" t="e">
        <f t="shared" si="17"/>
        <v>#VALUE!</v>
      </c>
      <c r="F193" s="39" t="e">
        <f t="shared" si="18"/>
        <v>#VALUE!</v>
      </c>
      <c r="G193" s="39" t="e">
        <f t="shared" si="19"/>
        <v>#VALUE!</v>
      </c>
      <c r="H193" s="39" t="e">
        <f t="shared" si="20"/>
        <v>#VALUE!</v>
      </c>
    </row>
    <row r="194" spans="1:8" x14ac:dyDescent="0.25">
      <c r="A194" s="54" t="e">
        <f t="shared" si="14"/>
        <v>#VALUE!</v>
      </c>
      <c r="B194" s="54" t="e">
        <f>IF(A194&gt;$A$4*12,"",VLOOKUP(A194,Lists!$L$5:$N$605,2,FALSE))</f>
        <v>#VALUE!</v>
      </c>
      <c r="C194" s="53" t="e">
        <f t="shared" si="15"/>
        <v>#VALUE!</v>
      </c>
      <c r="D194" s="39" t="e">
        <f t="shared" si="16"/>
        <v>#VALUE!</v>
      </c>
      <c r="E194" s="39" t="e">
        <f t="shared" si="17"/>
        <v>#VALUE!</v>
      </c>
      <c r="F194" s="39" t="e">
        <f t="shared" si="18"/>
        <v>#VALUE!</v>
      </c>
      <c r="G194" s="39" t="e">
        <f t="shared" si="19"/>
        <v>#VALUE!</v>
      </c>
      <c r="H194" s="39" t="e">
        <f t="shared" si="20"/>
        <v>#VALUE!</v>
      </c>
    </row>
    <row r="195" spans="1:8" x14ac:dyDescent="0.25">
      <c r="A195" s="54" t="e">
        <f t="shared" si="14"/>
        <v>#VALUE!</v>
      </c>
      <c r="B195" s="54" t="e">
        <f>IF(A195&gt;$A$4*12,"",VLOOKUP(A195,Lists!$L$5:$N$605,2,FALSE))</f>
        <v>#VALUE!</v>
      </c>
      <c r="C195" s="53" t="e">
        <f t="shared" si="15"/>
        <v>#VALUE!</v>
      </c>
      <c r="D195" s="39" t="e">
        <f t="shared" si="16"/>
        <v>#VALUE!</v>
      </c>
      <c r="E195" s="39" t="e">
        <f t="shared" si="17"/>
        <v>#VALUE!</v>
      </c>
      <c r="F195" s="39" t="e">
        <f t="shared" si="18"/>
        <v>#VALUE!</v>
      </c>
      <c r="G195" s="39" t="e">
        <f t="shared" si="19"/>
        <v>#VALUE!</v>
      </c>
      <c r="H195" s="39" t="e">
        <f t="shared" si="20"/>
        <v>#VALUE!</v>
      </c>
    </row>
    <row r="196" spans="1:8" x14ac:dyDescent="0.25">
      <c r="A196" s="54" t="e">
        <f t="shared" si="14"/>
        <v>#VALUE!</v>
      </c>
      <c r="B196" s="54" t="e">
        <f>IF(A196&gt;$A$4*12,"",VLOOKUP(A196,Lists!$L$5:$N$605,2,FALSE))</f>
        <v>#VALUE!</v>
      </c>
      <c r="C196" s="53" t="e">
        <f t="shared" si="15"/>
        <v>#VALUE!</v>
      </c>
      <c r="D196" s="39" t="e">
        <f t="shared" si="16"/>
        <v>#VALUE!</v>
      </c>
      <c r="E196" s="39" t="e">
        <f t="shared" si="17"/>
        <v>#VALUE!</v>
      </c>
      <c r="F196" s="39" t="e">
        <f t="shared" si="18"/>
        <v>#VALUE!</v>
      </c>
      <c r="G196" s="39" t="e">
        <f t="shared" si="19"/>
        <v>#VALUE!</v>
      </c>
      <c r="H196" s="39" t="e">
        <f t="shared" si="20"/>
        <v>#VALUE!</v>
      </c>
    </row>
    <row r="197" spans="1:8" x14ac:dyDescent="0.25">
      <c r="A197" s="54" t="e">
        <f t="shared" si="14"/>
        <v>#VALUE!</v>
      </c>
      <c r="B197" s="54" t="e">
        <f>IF(A197&gt;$A$4*12,"",VLOOKUP(A197,Lists!$L$5:$N$605,2,FALSE))</f>
        <v>#VALUE!</v>
      </c>
      <c r="C197" s="53" t="e">
        <f t="shared" si="15"/>
        <v>#VALUE!</v>
      </c>
      <c r="D197" s="39" t="e">
        <f t="shared" si="16"/>
        <v>#VALUE!</v>
      </c>
      <c r="E197" s="39" t="e">
        <f t="shared" si="17"/>
        <v>#VALUE!</v>
      </c>
      <c r="F197" s="39" t="e">
        <f t="shared" si="18"/>
        <v>#VALUE!</v>
      </c>
      <c r="G197" s="39" t="e">
        <f t="shared" si="19"/>
        <v>#VALUE!</v>
      </c>
      <c r="H197" s="39" t="e">
        <f t="shared" si="20"/>
        <v>#VALUE!</v>
      </c>
    </row>
    <row r="198" spans="1:8" x14ac:dyDescent="0.25">
      <c r="A198" s="54" t="e">
        <f t="shared" si="14"/>
        <v>#VALUE!</v>
      </c>
      <c r="B198" s="54" t="e">
        <f>IF(A198&gt;$A$4*12,"",VLOOKUP(A198,Lists!$L$5:$N$605,2,FALSE))</f>
        <v>#VALUE!</v>
      </c>
      <c r="C198" s="53" t="e">
        <f t="shared" si="15"/>
        <v>#VALUE!</v>
      </c>
      <c r="D198" s="39" t="e">
        <f t="shared" si="16"/>
        <v>#VALUE!</v>
      </c>
      <c r="E198" s="39" t="e">
        <f t="shared" si="17"/>
        <v>#VALUE!</v>
      </c>
      <c r="F198" s="39" t="e">
        <f t="shared" si="18"/>
        <v>#VALUE!</v>
      </c>
      <c r="G198" s="39" t="e">
        <f t="shared" si="19"/>
        <v>#VALUE!</v>
      </c>
      <c r="H198" s="39" t="e">
        <f t="shared" si="20"/>
        <v>#VALUE!</v>
      </c>
    </row>
    <row r="199" spans="1:8" x14ac:dyDescent="0.25">
      <c r="A199" s="54" t="e">
        <f t="shared" si="14"/>
        <v>#VALUE!</v>
      </c>
      <c r="B199" s="54" t="e">
        <f>IF(A199&gt;$A$4*12,"",VLOOKUP(A199,Lists!$L$5:$N$605,2,FALSE))</f>
        <v>#VALUE!</v>
      </c>
      <c r="C199" s="53" t="e">
        <f t="shared" si="15"/>
        <v>#VALUE!</v>
      </c>
      <c r="D199" s="39" t="e">
        <f t="shared" si="16"/>
        <v>#VALUE!</v>
      </c>
      <c r="E199" s="39" t="e">
        <f t="shared" si="17"/>
        <v>#VALUE!</v>
      </c>
      <c r="F199" s="39" t="e">
        <f t="shared" si="18"/>
        <v>#VALUE!</v>
      </c>
      <c r="G199" s="39" t="e">
        <f t="shared" si="19"/>
        <v>#VALUE!</v>
      </c>
      <c r="H199" s="39" t="e">
        <f t="shared" si="20"/>
        <v>#VALUE!</v>
      </c>
    </row>
    <row r="200" spans="1:8" x14ac:dyDescent="0.25">
      <c r="A200" s="54" t="e">
        <f t="shared" ref="A200:A263" si="21">IF(A199&lt;($A$4*12),A199+1,"")</f>
        <v>#VALUE!</v>
      </c>
      <c r="B200" s="54" t="e">
        <f>IF(A200&gt;$A$4*12,"",VLOOKUP(A200,Lists!$L$5:$N$605,2,FALSE))</f>
        <v>#VALUE!</v>
      </c>
      <c r="C200" s="53" t="e">
        <f t="shared" ref="C200:C263" si="22">IF(A200&gt;$A$4*12,"",C199)</f>
        <v>#VALUE!</v>
      </c>
      <c r="D200" s="39" t="e">
        <f t="shared" ref="D200:D263" si="23">IF(A200&gt;$A$4*12,"",+H199)</f>
        <v>#VALUE!</v>
      </c>
      <c r="E200" s="39" t="e">
        <f t="shared" ref="E200:E263" si="24">IF(A200&gt;$A$4*12,"",E199)</f>
        <v>#VALUE!</v>
      </c>
      <c r="F200" s="39" t="e">
        <f t="shared" ref="F200:F263" si="25">IF(A200&gt;$A$4*12,"",ROUND((+D200+E200)*C200/12,0))</f>
        <v>#VALUE!</v>
      </c>
      <c r="G200" s="39" t="e">
        <f t="shared" ref="G200:G263" si="26">IF(A200&gt;$A$4*12,"",G199)</f>
        <v>#VALUE!</v>
      </c>
      <c r="H200" s="39" t="e">
        <f t="shared" ref="H200:H263" si="27">IF(A200&gt;$A$4*12,"",+D200+E200+F200-G200)</f>
        <v>#VALUE!</v>
      </c>
    </row>
    <row r="201" spans="1:8" x14ac:dyDescent="0.25">
      <c r="A201" s="54" t="e">
        <f t="shared" si="21"/>
        <v>#VALUE!</v>
      </c>
      <c r="B201" s="54" t="e">
        <f>IF(A201&gt;$A$4*12,"",VLOOKUP(A201,Lists!$L$5:$N$605,2,FALSE))</f>
        <v>#VALUE!</v>
      </c>
      <c r="C201" s="53" t="e">
        <f t="shared" si="22"/>
        <v>#VALUE!</v>
      </c>
      <c r="D201" s="39" t="e">
        <f t="shared" si="23"/>
        <v>#VALUE!</v>
      </c>
      <c r="E201" s="39" t="e">
        <f t="shared" si="24"/>
        <v>#VALUE!</v>
      </c>
      <c r="F201" s="39" t="e">
        <f t="shared" si="25"/>
        <v>#VALUE!</v>
      </c>
      <c r="G201" s="39" t="e">
        <f t="shared" si="26"/>
        <v>#VALUE!</v>
      </c>
      <c r="H201" s="39" t="e">
        <f t="shared" si="27"/>
        <v>#VALUE!</v>
      </c>
    </row>
    <row r="202" spans="1:8" x14ac:dyDescent="0.25">
      <c r="A202" s="54" t="e">
        <f t="shared" si="21"/>
        <v>#VALUE!</v>
      </c>
      <c r="B202" s="54" t="e">
        <f>IF(A202&gt;$A$4*12,"",VLOOKUP(A202,Lists!$L$5:$N$605,2,FALSE))</f>
        <v>#VALUE!</v>
      </c>
      <c r="C202" s="53" t="e">
        <f t="shared" si="22"/>
        <v>#VALUE!</v>
      </c>
      <c r="D202" s="39" t="e">
        <f t="shared" si="23"/>
        <v>#VALUE!</v>
      </c>
      <c r="E202" s="39" t="e">
        <f t="shared" si="24"/>
        <v>#VALUE!</v>
      </c>
      <c r="F202" s="39" t="e">
        <f t="shared" si="25"/>
        <v>#VALUE!</v>
      </c>
      <c r="G202" s="39" t="e">
        <f t="shared" si="26"/>
        <v>#VALUE!</v>
      </c>
      <c r="H202" s="39" t="e">
        <f t="shared" si="27"/>
        <v>#VALUE!</v>
      </c>
    </row>
    <row r="203" spans="1:8" x14ac:dyDescent="0.25">
      <c r="A203" s="54" t="e">
        <f t="shared" si="21"/>
        <v>#VALUE!</v>
      </c>
      <c r="B203" s="54" t="e">
        <f>IF(A203&gt;$A$4*12,"",VLOOKUP(A203,Lists!$L$5:$N$605,2,FALSE))</f>
        <v>#VALUE!</v>
      </c>
      <c r="C203" s="53" t="e">
        <f t="shared" si="22"/>
        <v>#VALUE!</v>
      </c>
      <c r="D203" s="39" t="e">
        <f t="shared" si="23"/>
        <v>#VALUE!</v>
      </c>
      <c r="E203" s="39" t="e">
        <f t="shared" si="24"/>
        <v>#VALUE!</v>
      </c>
      <c r="F203" s="39" t="e">
        <f t="shared" si="25"/>
        <v>#VALUE!</v>
      </c>
      <c r="G203" s="39" t="e">
        <f t="shared" si="26"/>
        <v>#VALUE!</v>
      </c>
      <c r="H203" s="39" t="e">
        <f t="shared" si="27"/>
        <v>#VALUE!</v>
      </c>
    </row>
    <row r="204" spans="1:8" x14ac:dyDescent="0.25">
      <c r="A204" s="54" t="e">
        <f t="shared" si="21"/>
        <v>#VALUE!</v>
      </c>
      <c r="B204" s="54" t="e">
        <f>IF(A204&gt;$A$4*12,"",VLOOKUP(A204,Lists!$L$5:$N$605,2,FALSE))</f>
        <v>#VALUE!</v>
      </c>
      <c r="C204" s="53" t="e">
        <f t="shared" si="22"/>
        <v>#VALUE!</v>
      </c>
      <c r="D204" s="39" t="e">
        <f t="shared" si="23"/>
        <v>#VALUE!</v>
      </c>
      <c r="E204" s="39" t="e">
        <f t="shared" si="24"/>
        <v>#VALUE!</v>
      </c>
      <c r="F204" s="39" t="e">
        <f t="shared" si="25"/>
        <v>#VALUE!</v>
      </c>
      <c r="G204" s="39" t="e">
        <f t="shared" si="26"/>
        <v>#VALUE!</v>
      </c>
      <c r="H204" s="39" t="e">
        <f t="shared" si="27"/>
        <v>#VALUE!</v>
      </c>
    </row>
    <row r="205" spans="1:8" x14ac:dyDescent="0.25">
      <c r="A205" s="54" t="e">
        <f t="shared" si="21"/>
        <v>#VALUE!</v>
      </c>
      <c r="B205" s="54" t="e">
        <f>IF(A205&gt;$A$4*12,"",VLOOKUP(A205,Lists!$L$5:$N$605,2,FALSE))</f>
        <v>#VALUE!</v>
      </c>
      <c r="C205" s="53" t="e">
        <f t="shared" si="22"/>
        <v>#VALUE!</v>
      </c>
      <c r="D205" s="39" t="e">
        <f t="shared" si="23"/>
        <v>#VALUE!</v>
      </c>
      <c r="E205" s="39" t="e">
        <f t="shared" si="24"/>
        <v>#VALUE!</v>
      </c>
      <c r="F205" s="39" t="e">
        <f t="shared" si="25"/>
        <v>#VALUE!</v>
      </c>
      <c r="G205" s="39" t="e">
        <f t="shared" si="26"/>
        <v>#VALUE!</v>
      </c>
      <c r="H205" s="39" t="e">
        <f t="shared" si="27"/>
        <v>#VALUE!</v>
      </c>
    </row>
    <row r="206" spans="1:8" x14ac:dyDescent="0.25">
      <c r="A206" s="54" t="e">
        <f t="shared" si="21"/>
        <v>#VALUE!</v>
      </c>
      <c r="B206" s="54" t="e">
        <f>IF(A206&gt;$A$4*12,"",VLOOKUP(A206,Lists!$L$5:$N$605,2,FALSE))</f>
        <v>#VALUE!</v>
      </c>
      <c r="C206" s="53" t="e">
        <f t="shared" si="22"/>
        <v>#VALUE!</v>
      </c>
      <c r="D206" s="39" t="e">
        <f t="shared" si="23"/>
        <v>#VALUE!</v>
      </c>
      <c r="E206" s="39" t="e">
        <f t="shared" si="24"/>
        <v>#VALUE!</v>
      </c>
      <c r="F206" s="39" t="e">
        <f t="shared" si="25"/>
        <v>#VALUE!</v>
      </c>
      <c r="G206" s="39" t="e">
        <f t="shared" si="26"/>
        <v>#VALUE!</v>
      </c>
      <c r="H206" s="39" t="e">
        <f t="shared" si="27"/>
        <v>#VALUE!</v>
      </c>
    </row>
    <row r="207" spans="1:8" x14ac:dyDescent="0.25">
      <c r="A207" s="54" t="e">
        <f t="shared" si="21"/>
        <v>#VALUE!</v>
      </c>
      <c r="B207" s="54" t="e">
        <f>IF(A207&gt;$A$4*12,"",VLOOKUP(A207,Lists!$L$5:$N$605,2,FALSE))</f>
        <v>#VALUE!</v>
      </c>
      <c r="C207" s="53" t="e">
        <f t="shared" si="22"/>
        <v>#VALUE!</v>
      </c>
      <c r="D207" s="39" t="e">
        <f t="shared" si="23"/>
        <v>#VALUE!</v>
      </c>
      <c r="E207" s="39" t="e">
        <f t="shared" si="24"/>
        <v>#VALUE!</v>
      </c>
      <c r="F207" s="39" t="e">
        <f t="shared" si="25"/>
        <v>#VALUE!</v>
      </c>
      <c r="G207" s="39" t="e">
        <f t="shared" si="26"/>
        <v>#VALUE!</v>
      </c>
      <c r="H207" s="39" t="e">
        <f t="shared" si="27"/>
        <v>#VALUE!</v>
      </c>
    </row>
    <row r="208" spans="1:8" x14ac:dyDescent="0.25">
      <c r="A208" s="54" t="e">
        <f t="shared" si="21"/>
        <v>#VALUE!</v>
      </c>
      <c r="B208" s="54" t="e">
        <f>IF(A208&gt;$A$4*12,"",VLOOKUP(A208,Lists!$L$5:$N$605,2,FALSE))</f>
        <v>#VALUE!</v>
      </c>
      <c r="C208" s="53" t="e">
        <f t="shared" si="22"/>
        <v>#VALUE!</v>
      </c>
      <c r="D208" s="39" t="e">
        <f t="shared" si="23"/>
        <v>#VALUE!</v>
      </c>
      <c r="E208" s="39" t="e">
        <f t="shared" si="24"/>
        <v>#VALUE!</v>
      </c>
      <c r="F208" s="39" t="e">
        <f t="shared" si="25"/>
        <v>#VALUE!</v>
      </c>
      <c r="G208" s="39" t="e">
        <f t="shared" si="26"/>
        <v>#VALUE!</v>
      </c>
      <c r="H208" s="39" t="e">
        <f t="shared" si="27"/>
        <v>#VALUE!</v>
      </c>
    </row>
    <row r="209" spans="1:8" x14ac:dyDescent="0.25">
      <c r="A209" s="54" t="e">
        <f t="shared" si="21"/>
        <v>#VALUE!</v>
      </c>
      <c r="B209" s="54" t="e">
        <f>IF(A209&gt;$A$4*12,"",VLOOKUP(A209,Lists!$L$5:$N$605,2,FALSE))</f>
        <v>#VALUE!</v>
      </c>
      <c r="C209" s="53" t="e">
        <f t="shared" si="22"/>
        <v>#VALUE!</v>
      </c>
      <c r="D209" s="39" t="e">
        <f t="shared" si="23"/>
        <v>#VALUE!</v>
      </c>
      <c r="E209" s="39" t="e">
        <f t="shared" si="24"/>
        <v>#VALUE!</v>
      </c>
      <c r="F209" s="39" t="e">
        <f t="shared" si="25"/>
        <v>#VALUE!</v>
      </c>
      <c r="G209" s="39" t="e">
        <f t="shared" si="26"/>
        <v>#VALUE!</v>
      </c>
      <c r="H209" s="39" t="e">
        <f t="shared" si="27"/>
        <v>#VALUE!</v>
      </c>
    </row>
    <row r="210" spans="1:8" x14ac:dyDescent="0.25">
      <c r="A210" s="54" t="e">
        <f t="shared" si="21"/>
        <v>#VALUE!</v>
      </c>
      <c r="B210" s="54" t="e">
        <f>IF(A210&gt;$A$4*12,"",VLOOKUP(A210,Lists!$L$5:$N$605,2,FALSE))</f>
        <v>#VALUE!</v>
      </c>
      <c r="C210" s="53" t="e">
        <f t="shared" si="22"/>
        <v>#VALUE!</v>
      </c>
      <c r="D210" s="39" t="e">
        <f t="shared" si="23"/>
        <v>#VALUE!</v>
      </c>
      <c r="E210" s="39" t="e">
        <f t="shared" si="24"/>
        <v>#VALUE!</v>
      </c>
      <c r="F210" s="39" t="e">
        <f t="shared" si="25"/>
        <v>#VALUE!</v>
      </c>
      <c r="G210" s="39" t="e">
        <f t="shared" si="26"/>
        <v>#VALUE!</v>
      </c>
      <c r="H210" s="39" t="e">
        <f t="shared" si="27"/>
        <v>#VALUE!</v>
      </c>
    </row>
    <row r="211" spans="1:8" x14ac:dyDescent="0.25">
      <c r="A211" s="54" t="e">
        <f t="shared" si="21"/>
        <v>#VALUE!</v>
      </c>
      <c r="B211" s="54" t="e">
        <f>IF(A211&gt;$A$4*12,"",VLOOKUP(A211,Lists!$L$5:$N$605,2,FALSE))</f>
        <v>#VALUE!</v>
      </c>
      <c r="C211" s="53" t="e">
        <f t="shared" si="22"/>
        <v>#VALUE!</v>
      </c>
      <c r="D211" s="39" t="e">
        <f t="shared" si="23"/>
        <v>#VALUE!</v>
      </c>
      <c r="E211" s="39" t="e">
        <f t="shared" si="24"/>
        <v>#VALUE!</v>
      </c>
      <c r="F211" s="39" t="e">
        <f t="shared" si="25"/>
        <v>#VALUE!</v>
      </c>
      <c r="G211" s="39" t="e">
        <f t="shared" si="26"/>
        <v>#VALUE!</v>
      </c>
      <c r="H211" s="39" t="e">
        <f t="shared" si="27"/>
        <v>#VALUE!</v>
      </c>
    </row>
    <row r="212" spans="1:8" x14ac:dyDescent="0.25">
      <c r="A212" s="54" t="e">
        <f t="shared" si="21"/>
        <v>#VALUE!</v>
      </c>
      <c r="B212" s="54" t="e">
        <f>IF(A212&gt;$A$4*12,"",VLOOKUP(A212,Lists!$L$5:$N$605,2,FALSE))</f>
        <v>#VALUE!</v>
      </c>
      <c r="C212" s="53" t="e">
        <f t="shared" si="22"/>
        <v>#VALUE!</v>
      </c>
      <c r="D212" s="39" t="e">
        <f t="shared" si="23"/>
        <v>#VALUE!</v>
      </c>
      <c r="E212" s="39" t="e">
        <f t="shared" si="24"/>
        <v>#VALUE!</v>
      </c>
      <c r="F212" s="39" t="e">
        <f t="shared" si="25"/>
        <v>#VALUE!</v>
      </c>
      <c r="G212" s="39" t="e">
        <f t="shared" si="26"/>
        <v>#VALUE!</v>
      </c>
      <c r="H212" s="39" t="e">
        <f t="shared" si="27"/>
        <v>#VALUE!</v>
      </c>
    </row>
    <row r="213" spans="1:8" x14ac:dyDescent="0.25">
      <c r="A213" s="54" t="e">
        <f t="shared" si="21"/>
        <v>#VALUE!</v>
      </c>
      <c r="B213" s="54" t="e">
        <f>IF(A213&gt;$A$4*12,"",VLOOKUP(A213,Lists!$L$5:$N$605,2,FALSE))</f>
        <v>#VALUE!</v>
      </c>
      <c r="C213" s="53" t="e">
        <f t="shared" si="22"/>
        <v>#VALUE!</v>
      </c>
      <c r="D213" s="39" t="e">
        <f t="shared" si="23"/>
        <v>#VALUE!</v>
      </c>
      <c r="E213" s="39" t="e">
        <f t="shared" si="24"/>
        <v>#VALUE!</v>
      </c>
      <c r="F213" s="39" t="e">
        <f t="shared" si="25"/>
        <v>#VALUE!</v>
      </c>
      <c r="G213" s="39" t="e">
        <f t="shared" si="26"/>
        <v>#VALUE!</v>
      </c>
      <c r="H213" s="39" t="e">
        <f t="shared" si="27"/>
        <v>#VALUE!</v>
      </c>
    </row>
    <row r="214" spans="1:8" x14ac:dyDescent="0.25">
      <c r="A214" s="54" t="e">
        <f t="shared" si="21"/>
        <v>#VALUE!</v>
      </c>
      <c r="B214" s="54" t="e">
        <f>IF(A214&gt;$A$4*12,"",VLOOKUP(A214,Lists!$L$5:$N$605,2,FALSE))</f>
        <v>#VALUE!</v>
      </c>
      <c r="C214" s="53" t="e">
        <f t="shared" si="22"/>
        <v>#VALUE!</v>
      </c>
      <c r="D214" s="39" t="e">
        <f t="shared" si="23"/>
        <v>#VALUE!</v>
      </c>
      <c r="E214" s="39" t="e">
        <f t="shared" si="24"/>
        <v>#VALUE!</v>
      </c>
      <c r="F214" s="39" t="e">
        <f t="shared" si="25"/>
        <v>#VALUE!</v>
      </c>
      <c r="G214" s="39" t="e">
        <f t="shared" si="26"/>
        <v>#VALUE!</v>
      </c>
      <c r="H214" s="39" t="e">
        <f t="shared" si="27"/>
        <v>#VALUE!</v>
      </c>
    </row>
    <row r="215" spans="1:8" x14ac:dyDescent="0.25">
      <c r="A215" s="54" t="e">
        <f t="shared" si="21"/>
        <v>#VALUE!</v>
      </c>
      <c r="B215" s="54" t="e">
        <f>IF(A215&gt;$A$4*12,"",VLOOKUP(A215,Lists!$L$5:$N$605,2,FALSE))</f>
        <v>#VALUE!</v>
      </c>
      <c r="C215" s="53" t="e">
        <f t="shared" si="22"/>
        <v>#VALUE!</v>
      </c>
      <c r="D215" s="39" t="e">
        <f t="shared" si="23"/>
        <v>#VALUE!</v>
      </c>
      <c r="E215" s="39" t="e">
        <f t="shared" si="24"/>
        <v>#VALUE!</v>
      </c>
      <c r="F215" s="39" t="e">
        <f t="shared" si="25"/>
        <v>#VALUE!</v>
      </c>
      <c r="G215" s="39" t="e">
        <f t="shared" si="26"/>
        <v>#VALUE!</v>
      </c>
      <c r="H215" s="39" t="e">
        <f t="shared" si="27"/>
        <v>#VALUE!</v>
      </c>
    </row>
    <row r="216" spans="1:8" x14ac:dyDescent="0.25">
      <c r="A216" s="54" t="e">
        <f t="shared" si="21"/>
        <v>#VALUE!</v>
      </c>
      <c r="B216" s="54" t="e">
        <f>IF(A216&gt;$A$4*12,"",VLOOKUP(A216,Lists!$L$5:$N$605,2,FALSE))</f>
        <v>#VALUE!</v>
      </c>
      <c r="C216" s="53" t="e">
        <f t="shared" si="22"/>
        <v>#VALUE!</v>
      </c>
      <c r="D216" s="39" t="e">
        <f t="shared" si="23"/>
        <v>#VALUE!</v>
      </c>
      <c r="E216" s="39" t="e">
        <f t="shared" si="24"/>
        <v>#VALUE!</v>
      </c>
      <c r="F216" s="39" t="e">
        <f t="shared" si="25"/>
        <v>#VALUE!</v>
      </c>
      <c r="G216" s="39" t="e">
        <f t="shared" si="26"/>
        <v>#VALUE!</v>
      </c>
      <c r="H216" s="39" t="e">
        <f t="shared" si="27"/>
        <v>#VALUE!</v>
      </c>
    </row>
    <row r="217" spans="1:8" x14ac:dyDescent="0.25">
      <c r="A217" s="54" t="e">
        <f t="shared" si="21"/>
        <v>#VALUE!</v>
      </c>
      <c r="B217" s="54" t="e">
        <f>IF(A217&gt;$A$4*12,"",VLOOKUP(A217,Lists!$L$5:$N$605,2,FALSE))</f>
        <v>#VALUE!</v>
      </c>
      <c r="C217" s="53" t="e">
        <f t="shared" si="22"/>
        <v>#VALUE!</v>
      </c>
      <c r="D217" s="39" t="e">
        <f t="shared" si="23"/>
        <v>#VALUE!</v>
      </c>
      <c r="E217" s="39" t="e">
        <f t="shared" si="24"/>
        <v>#VALUE!</v>
      </c>
      <c r="F217" s="39" t="e">
        <f t="shared" si="25"/>
        <v>#VALUE!</v>
      </c>
      <c r="G217" s="39" t="e">
        <f t="shared" si="26"/>
        <v>#VALUE!</v>
      </c>
      <c r="H217" s="39" t="e">
        <f t="shared" si="27"/>
        <v>#VALUE!</v>
      </c>
    </row>
    <row r="218" spans="1:8" x14ac:dyDescent="0.25">
      <c r="A218" s="54" t="e">
        <f t="shared" si="21"/>
        <v>#VALUE!</v>
      </c>
      <c r="B218" s="54" t="e">
        <f>IF(A218&gt;$A$4*12,"",VLOOKUP(A218,Lists!$L$5:$N$605,2,FALSE))</f>
        <v>#VALUE!</v>
      </c>
      <c r="C218" s="53" t="e">
        <f t="shared" si="22"/>
        <v>#VALUE!</v>
      </c>
      <c r="D218" s="39" t="e">
        <f t="shared" si="23"/>
        <v>#VALUE!</v>
      </c>
      <c r="E218" s="39" t="e">
        <f t="shared" si="24"/>
        <v>#VALUE!</v>
      </c>
      <c r="F218" s="39" t="e">
        <f t="shared" si="25"/>
        <v>#VALUE!</v>
      </c>
      <c r="G218" s="39" t="e">
        <f t="shared" si="26"/>
        <v>#VALUE!</v>
      </c>
      <c r="H218" s="39" t="e">
        <f t="shared" si="27"/>
        <v>#VALUE!</v>
      </c>
    </row>
    <row r="219" spans="1:8" x14ac:dyDescent="0.25">
      <c r="A219" s="54" t="e">
        <f t="shared" si="21"/>
        <v>#VALUE!</v>
      </c>
      <c r="B219" s="54" t="e">
        <f>IF(A219&gt;$A$4*12,"",VLOOKUP(A219,Lists!$L$5:$N$605,2,FALSE))</f>
        <v>#VALUE!</v>
      </c>
      <c r="C219" s="53" t="e">
        <f t="shared" si="22"/>
        <v>#VALUE!</v>
      </c>
      <c r="D219" s="39" t="e">
        <f t="shared" si="23"/>
        <v>#VALUE!</v>
      </c>
      <c r="E219" s="39" t="e">
        <f t="shared" si="24"/>
        <v>#VALUE!</v>
      </c>
      <c r="F219" s="39" t="e">
        <f t="shared" si="25"/>
        <v>#VALUE!</v>
      </c>
      <c r="G219" s="39" t="e">
        <f t="shared" si="26"/>
        <v>#VALUE!</v>
      </c>
      <c r="H219" s="39" t="e">
        <f t="shared" si="27"/>
        <v>#VALUE!</v>
      </c>
    </row>
    <row r="220" spans="1:8" x14ac:dyDescent="0.25">
      <c r="A220" s="54" t="e">
        <f t="shared" si="21"/>
        <v>#VALUE!</v>
      </c>
      <c r="B220" s="54" t="e">
        <f>IF(A220&gt;$A$4*12,"",VLOOKUP(A220,Lists!$L$5:$N$605,2,FALSE))</f>
        <v>#VALUE!</v>
      </c>
      <c r="C220" s="53" t="e">
        <f t="shared" si="22"/>
        <v>#VALUE!</v>
      </c>
      <c r="D220" s="39" t="e">
        <f t="shared" si="23"/>
        <v>#VALUE!</v>
      </c>
      <c r="E220" s="39" t="e">
        <f t="shared" si="24"/>
        <v>#VALUE!</v>
      </c>
      <c r="F220" s="39" t="e">
        <f t="shared" si="25"/>
        <v>#VALUE!</v>
      </c>
      <c r="G220" s="39" t="e">
        <f t="shared" si="26"/>
        <v>#VALUE!</v>
      </c>
      <c r="H220" s="39" t="e">
        <f t="shared" si="27"/>
        <v>#VALUE!</v>
      </c>
    </row>
    <row r="221" spans="1:8" x14ac:dyDescent="0.25">
      <c r="A221" s="54" t="e">
        <f t="shared" si="21"/>
        <v>#VALUE!</v>
      </c>
      <c r="B221" s="54" t="e">
        <f>IF(A221&gt;$A$4*12,"",VLOOKUP(A221,Lists!$L$5:$N$605,2,FALSE))</f>
        <v>#VALUE!</v>
      </c>
      <c r="C221" s="53" t="e">
        <f t="shared" si="22"/>
        <v>#VALUE!</v>
      </c>
      <c r="D221" s="39" t="e">
        <f t="shared" si="23"/>
        <v>#VALUE!</v>
      </c>
      <c r="E221" s="39" t="e">
        <f t="shared" si="24"/>
        <v>#VALUE!</v>
      </c>
      <c r="F221" s="39" t="e">
        <f t="shared" si="25"/>
        <v>#VALUE!</v>
      </c>
      <c r="G221" s="39" t="e">
        <f t="shared" si="26"/>
        <v>#VALUE!</v>
      </c>
      <c r="H221" s="39" t="e">
        <f t="shared" si="27"/>
        <v>#VALUE!</v>
      </c>
    </row>
    <row r="222" spans="1:8" x14ac:dyDescent="0.25">
      <c r="A222" s="54" t="e">
        <f t="shared" si="21"/>
        <v>#VALUE!</v>
      </c>
      <c r="B222" s="54" t="e">
        <f>IF(A222&gt;$A$4*12,"",VLOOKUP(A222,Lists!$L$5:$N$605,2,FALSE))</f>
        <v>#VALUE!</v>
      </c>
      <c r="C222" s="53" t="e">
        <f t="shared" si="22"/>
        <v>#VALUE!</v>
      </c>
      <c r="D222" s="39" t="e">
        <f t="shared" si="23"/>
        <v>#VALUE!</v>
      </c>
      <c r="E222" s="39" t="e">
        <f t="shared" si="24"/>
        <v>#VALUE!</v>
      </c>
      <c r="F222" s="39" t="e">
        <f t="shared" si="25"/>
        <v>#VALUE!</v>
      </c>
      <c r="G222" s="39" t="e">
        <f t="shared" si="26"/>
        <v>#VALUE!</v>
      </c>
      <c r="H222" s="39" t="e">
        <f t="shared" si="27"/>
        <v>#VALUE!</v>
      </c>
    </row>
    <row r="223" spans="1:8" x14ac:dyDescent="0.25">
      <c r="A223" s="54" t="e">
        <f t="shared" si="21"/>
        <v>#VALUE!</v>
      </c>
      <c r="B223" s="54" t="e">
        <f>IF(A223&gt;$A$4*12,"",VLOOKUP(A223,Lists!$L$5:$N$605,2,FALSE))</f>
        <v>#VALUE!</v>
      </c>
      <c r="C223" s="53" t="e">
        <f t="shared" si="22"/>
        <v>#VALUE!</v>
      </c>
      <c r="D223" s="39" t="e">
        <f t="shared" si="23"/>
        <v>#VALUE!</v>
      </c>
      <c r="E223" s="39" t="e">
        <f t="shared" si="24"/>
        <v>#VALUE!</v>
      </c>
      <c r="F223" s="39" t="e">
        <f t="shared" si="25"/>
        <v>#VALUE!</v>
      </c>
      <c r="G223" s="39" t="e">
        <f t="shared" si="26"/>
        <v>#VALUE!</v>
      </c>
      <c r="H223" s="39" t="e">
        <f t="shared" si="27"/>
        <v>#VALUE!</v>
      </c>
    </row>
    <row r="224" spans="1:8" x14ac:dyDescent="0.25">
      <c r="A224" s="54" t="e">
        <f t="shared" si="21"/>
        <v>#VALUE!</v>
      </c>
      <c r="B224" s="54" t="e">
        <f>IF(A224&gt;$A$4*12,"",VLOOKUP(A224,Lists!$L$5:$N$605,2,FALSE))</f>
        <v>#VALUE!</v>
      </c>
      <c r="C224" s="53" t="e">
        <f t="shared" si="22"/>
        <v>#VALUE!</v>
      </c>
      <c r="D224" s="39" t="e">
        <f t="shared" si="23"/>
        <v>#VALUE!</v>
      </c>
      <c r="E224" s="39" t="e">
        <f t="shared" si="24"/>
        <v>#VALUE!</v>
      </c>
      <c r="F224" s="39" t="e">
        <f t="shared" si="25"/>
        <v>#VALUE!</v>
      </c>
      <c r="G224" s="39" t="e">
        <f t="shared" si="26"/>
        <v>#VALUE!</v>
      </c>
      <c r="H224" s="39" t="e">
        <f t="shared" si="27"/>
        <v>#VALUE!</v>
      </c>
    </row>
    <row r="225" spans="1:8" x14ac:dyDescent="0.25">
      <c r="A225" s="54" t="e">
        <f t="shared" si="21"/>
        <v>#VALUE!</v>
      </c>
      <c r="B225" s="54" t="e">
        <f>IF(A225&gt;$A$4*12,"",VLOOKUP(A225,Lists!$L$5:$N$605,2,FALSE))</f>
        <v>#VALUE!</v>
      </c>
      <c r="C225" s="53" t="e">
        <f t="shared" si="22"/>
        <v>#VALUE!</v>
      </c>
      <c r="D225" s="39" t="e">
        <f t="shared" si="23"/>
        <v>#VALUE!</v>
      </c>
      <c r="E225" s="39" t="e">
        <f t="shared" si="24"/>
        <v>#VALUE!</v>
      </c>
      <c r="F225" s="39" t="e">
        <f t="shared" si="25"/>
        <v>#VALUE!</v>
      </c>
      <c r="G225" s="39" t="e">
        <f t="shared" si="26"/>
        <v>#VALUE!</v>
      </c>
      <c r="H225" s="39" t="e">
        <f t="shared" si="27"/>
        <v>#VALUE!</v>
      </c>
    </row>
    <row r="226" spans="1:8" x14ac:dyDescent="0.25">
      <c r="A226" s="54" t="e">
        <f t="shared" si="21"/>
        <v>#VALUE!</v>
      </c>
      <c r="B226" s="54" t="e">
        <f>IF(A226&gt;$A$4*12,"",VLOOKUP(A226,Lists!$L$5:$N$605,2,FALSE))</f>
        <v>#VALUE!</v>
      </c>
      <c r="C226" s="53" t="e">
        <f t="shared" si="22"/>
        <v>#VALUE!</v>
      </c>
      <c r="D226" s="39" t="e">
        <f t="shared" si="23"/>
        <v>#VALUE!</v>
      </c>
      <c r="E226" s="39" t="e">
        <f t="shared" si="24"/>
        <v>#VALUE!</v>
      </c>
      <c r="F226" s="39" t="e">
        <f t="shared" si="25"/>
        <v>#VALUE!</v>
      </c>
      <c r="G226" s="39" t="e">
        <f t="shared" si="26"/>
        <v>#VALUE!</v>
      </c>
      <c r="H226" s="39" t="e">
        <f t="shared" si="27"/>
        <v>#VALUE!</v>
      </c>
    </row>
    <row r="227" spans="1:8" x14ac:dyDescent="0.25">
      <c r="A227" s="54" t="e">
        <f t="shared" si="21"/>
        <v>#VALUE!</v>
      </c>
      <c r="B227" s="54" t="e">
        <f>IF(A227&gt;$A$4*12,"",VLOOKUP(A227,Lists!$L$5:$N$605,2,FALSE))</f>
        <v>#VALUE!</v>
      </c>
      <c r="C227" s="53" t="e">
        <f t="shared" si="22"/>
        <v>#VALUE!</v>
      </c>
      <c r="D227" s="39" t="e">
        <f t="shared" si="23"/>
        <v>#VALUE!</v>
      </c>
      <c r="E227" s="39" t="e">
        <f t="shared" si="24"/>
        <v>#VALUE!</v>
      </c>
      <c r="F227" s="39" t="e">
        <f t="shared" si="25"/>
        <v>#VALUE!</v>
      </c>
      <c r="G227" s="39" t="e">
        <f t="shared" si="26"/>
        <v>#VALUE!</v>
      </c>
      <c r="H227" s="39" t="e">
        <f t="shared" si="27"/>
        <v>#VALUE!</v>
      </c>
    </row>
    <row r="228" spans="1:8" x14ac:dyDescent="0.25">
      <c r="A228" s="54" t="e">
        <f t="shared" si="21"/>
        <v>#VALUE!</v>
      </c>
      <c r="B228" s="54" t="e">
        <f>IF(A228&gt;$A$4*12,"",VLOOKUP(A228,Lists!$L$5:$N$605,2,FALSE))</f>
        <v>#VALUE!</v>
      </c>
      <c r="C228" s="53" t="e">
        <f t="shared" si="22"/>
        <v>#VALUE!</v>
      </c>
      <c r="D228" s="39" t="e">
        <f t="shared" si="23"/>
        <v>#VALUE!</v>
      </c>
      <c r="E228" s="39" t="e">
        <f t="shared" si="24"/>
        <v>#VALUE!</v>
      </c>
      <c r="F228" s="39" t="e">
        <f t="shared" si="25"/>
        <v>#VALUE!</v>
      </c>
      <c r="G228" s="39" t="e">
        <f t="shared" si="26"/>
        <v>#VALUE!</v>
      </c>
      <c r="H228" s="39" t="e">
        <f t="shared" si="27"/>
        <v>#VALUE!</v>
      </c>
    </row>
    <row r="229" spans="1:8" x14ac:dyDescent="0.25">
      <c r="A229" s="54" t="e">
        <f t="shared" si="21"/>
        <v>#VALUE!</v>
      </c>
      <c r="B229" s="54" t="e">
        <f>IF(A229&gt;$A$4*12,"",VLOOKUP(A229,Lists!$L$5:$N$605,2,FALSE))</f>
        <v>#VALUE!</v>
      </c>
      <c r="C229" s="53" t="e">
        <f t="shared" si="22"/>
        <v>#VALUE!</v>
      </c>
      <c r="D229" s="39" t="e">
        <f t="shared" si="23"/>
        <v>#VALUE!</v>
      </c>
      <c r="E229" s="39" t="e">
        <f t="shared" si="24"/>
        <v>#VALUE!</v>
      </c>
      <c r="F229" s="39" t="e">
        <f t="shared" si="25"/>
        <v>#VALUE!</v>
      </c>
      <c r="G229" s="39" t="e">
        <f t="shared" si="26"/>
        <v>#VALUE!</v>
      </c>
      <c r="H229" s="39" t="e">
        <f t="shared" si="27"/>
        <v>#VALUE!</v>
      </c>
    </row>
    <row r="230" spans="1:8" x14ac:dyDescent="0.25">
      <c r="A230" s="54" t="e">
        <f t="shared" si="21"/>
        <v>#VALUE!</v>
      </c>
      <c r="B230" s="54" t="e">
        <f>IF(A230&gt;$A$4*12,"",VLOOKUP(A230,Lists!$L$5:$N$605,2,FALSE))</f>
        <v>#VALUE!</v>
      </c>
      <c r="C230" s="53" t="e">
        <f t="shared" si="22"/>
        <v>#VALUE!</v>
      </c>
      <c r="D230" s="39" t="e">
        <f t="shared" si="23"/>
        <v>#VALUE!</v>
      </c>
      <c r="E230" s="39" t="e">
        <f t="shared" si="24"/>
        <v>#VALUE!</v>
      </c>
      <c r="F230" s="39" t="e">
        <f t="shared" si="25"/>
        <v>#VALUE!</v>
      </c>
      <c r="G230" s="39" t="e">
        <f t="shared" si="26"/>
        <v>#VALUE!</v>
      </c>
      <c r="H230" s="39" t="e">
        <f t="shared" si="27"/>
        <v>#VALUE!</v>
      </c>
    </row>
    <row r="231" spans="1:8" x14ac:dyDescent="0.25">
      <c r="A231" s="54" t="e">
        <f t="shared" si="21"/>
        <v>#VALUE!</v>
      </c>
      <c r="B231" s="54" t="e">
        <f>IF(A231&gt;$A$4*12,"",VLOOKUP(A231,Lists!$L$5:$N$605,2,FALSE))</f>
        <v>#VALUE!</v>
      </c>
      <c r="C231" s="53" t="e">
        <f t="shared" si="22"/>
        <v>#VALUE!</v>
      </c>
      <c r="D231" s="39" t="e">
        <f t="shared" si="23"/>
        <v>#VALUE!</v>
      </c>
      <c r="E231" s="39" t="e">
        <f t="shared" si="24"/>
        <v>#VALUE!</v>
      </c>
      <c r="F231" s="39" t="e">
        <f t="shared" si="25"/>
        <v>#VALUE!</v>
      </c>
      <c r="G231" s="39" t="e">
        <f t="shared" si="26"/>
        <v>#VALUE!</v>
      </c>
      <c r="H231" s="39" t="e">
        <f t="shared" si="27"/>
        <v>#VALUE!</v>
      </c>
    </row>
    <row r="232" spans="1:8" x14ac:dyDescent="0.25">
      <c r="A232" s="54" t="e">
        <f t="shared" si="21"/>
        <v>#VALUE!</v>
      </c>
      <c r="B232" s="54" t="e">
        <f>IF(A232&gt;$A$4*12,"",VLOOKUP(A232,Lists!$L$5:$N$605,2,FALSE))</f>
        <v>#VALUE!</v>
      </c>
      <c r="C232" s="53" t="e">
        <f t="shared" si="22"/>
        <v>#VALUE!</v>
      </c>
      <c r="D232" s="39" t="e">
        <f t="shared" si="23"/>
        <v>#VALUE!</v>
      </c>
      <c r="E232" s="39" t="e">
        <f t="shared" si="24"/>
        <v>#VALUE!</v>
      </c>
      <c r="F232" s="39" t="e">
        <f t="shared" si="25"/>
        <v>#VALUE!</v>
      </c>
      <c r="G232" s="39" t="e">
        <f t="shared" si="26"/>
        <v>#VALUE!</v>
      </c>
      <c r="H232" s="39" t="e">
        <f t="shared" si="27"/>
        <v>#VALUE!</v>
      </c>
    </row>
    <row r="233" spans="1:8" x14ac:dyDescent="0.25">
      <c r="A233" s="54" t="e">
        <f t="shared" si="21"/>
        <v>#VALUE!</v>
      </c>
      <c r="B233" s="54" t="e">
        <f>IF(A233&gt;$A$4*12,"",VLOOKUP(A233,Lists!$L$5:$N$605,2,FALSE))</f>
        <v>#VALUE!</v>
      </c>
      <c r="C233" s="53" t="e">
        <f t="shared" si="22"/>
        <v>#VALUE!</v>
      </c>
      <c r="D233" s="39" t="e">
        <f t="shared" si="23"/>
        <v>#VALUE!</v>
      </c>
      <c r="E233" s="39" t="e">
        <f t="shared" si="24"/>
        <v>#VALUE!</v>
      </c>
      <c r="F233" s="39" t="e">
        <f t="shared" si="25"/>
        <v>#VALUE!</v>
      </c>
      <c r="G233" s="39" t="e">
        <f t="shared" si="26"/>
        <v>#VALUE!</v>
      </c>
      <c r="H233" s="39" t="e">
        <f t="shared" si="27"/>
        <v>#VALUE!</v>
      </c>
    </row>
    <row r="234" spans="1:8" x14ac:dyDescent="0.25">
      <c r="A234" s="54" t="e">
        <f t="shared" si="21"/>
        <v>#VALUE!</v>
      </c>
      <c r="B234" s="54" t="e">
        <f>IF(A234&gt;$A$4*12,"",VLOOKUP(A234,Lists!$L$5:$N$605,2,FALSE))</f>
        <v>#VALUE!</v>
      </c>
      <c r="C234" s="53" t="e">
        <f t="shared" si="22"/>
        <v>#VALUE!</v>
      </c>
      <c r="D234" s="39" t="e">
        <f t="shared" si="23"/>
        <v>#VALUE!</v>
      </c>
      <c r="E234" s="39" t="e">
        <f t="shared" si="24"/>
        <v>#VALUE!</v>
      </c>
      <c r="F234" s="39" t="e">
        <f t="shared" si="25"/>
        <v>#VALUE!</v>
      </c>
      <c r="G234" s="39" t="e">
        <f t="shared" si="26"/>
        <v>#VALUE!</v>
      </c>
      <c r="H234" s="39" t="e">
        <f t="shared" si="27"/>
        <v>#VALUE!</v>
      </c>
    </row>
    <row r="235" spans="1:8" x14ac:dyDescent="0.25">
      <c r="A235" s="54" t="e">
        <f t="shared" si="21"/>
        <v>#VALUE!</v>
      </c>
      <c r="B235" s="54" t="e">
        <f>IF(A235&gt;$A$4*12,"",VLOOKUP(A235,Lists!$L$5:$N$605,2,FALSE))</f>
        <v>#VALUE!</v>
      </c>
      <c r="C235" s="53" t="e">
        <f t="shared" si="22"/>
        <v>#VALUE!</v>
      </c>
      <c r="D235" s="39" t="e">
        <f t="shared" si="23"/>
        <v>#VALUE!</v>
      </c>
      <c r="E235" s="39" t="e">
        <f t="shared" si="24"/>
        <v>#VALUE!</v>
      </c>
      <c r="F235" s="39" t="e">
        <f t="shared" si="25"/>
        <v>#VALUE!</v>
      </c>
      <c r="G235" s="39" t="e">
        <f t="shared" si="26"/>
        <v>#VALUE!</v>
      </c>
      <c r="H235" s="39" t="e">
        <f t="shared" si="27"/>
        <v>#VALUE!</v>
      </c>
    </row>
    <row r="236" spans="1:8" x14ac:dyDescent="0.25">
      <c r="A236" s="54" t="e">
        <f t="shared" si="21"/>
        <v>#VALUE!</v>
      </c>
      <c r="B236" s="54" t="e">
        <f>IF(A236&gt;$A$4*12,"",VLOOKUP(A236,Lists!$L$5:$N$605,2,FALSE))</f>
        <v>#VALUE!</v>
      </c>
      <c r="C236" s="53" t="e">
        <f t="shared" si="22"/>
        <v>#VALUE!</v>
      </c>
      <c r="D236" s="39" t="e">
        <f t="shared" si="23"/>
        <v>#VALUE!</v>
      </c>
      <c r="E236" s="39" t="e">
        <f t="shared" si="24"/>
        <v>#VALUE!</v>
      </c>
      <c r="F236" s="39" t="e">
        <f t="shared" si="25"/>
        <v>#VALUE!</v>
      </c>
      <c r="G236" s="39" t="e">
        <f t="shared" si="26"/>
        <v>#VALUE!</v>
      </c>
      <c r="H236" s="39" t="e">
        <f t="shared" si="27"/>
        <v>#VALUE!</v>
      </c>
    </row>
    <row r="237" spans="1:8" x14ac:dyDescent="0.25">
      <c r="A237" s="54" t="e">
        <f t="shared" si="21"/>
        <v>#VALUE!</v>
      </c>
      <c r="B237" s="54" t="e">
        <f>IF(A237&gt;$A$4*12,"",VLOOKUP(A237,Lists!$L$5:$N$605,2,FALSE))</f>
        <v>#VALUE!</v>
      </c>
      <c r="C237" s="53" t="e">
        <f t="shared" si="22"/>
        <v>#VALUE!</v>
      </c>
      <c r="D237" s="39" t="e">
        <f t="shared" si="23"/>
        <v>#VALUE!</v>
      </c>
      <c r="E237" s="39" t="e">
        <f t="shared" si="24"/>
        <v>#VALUE!</v>
      </c>
      <c r="F237" s="39" t="e">
        <f t="shared" si="25"/>
        <v>#VALUE!</v>
      </c>
      <c r="G237" s="39" t="e">
        <f t="shared" si="26"/>
        <v>#VALUE!</v>
      </c>
      <c r="H237" s="39" t="e">
        <f t="shared" si="27"/>
        <v>#VALUE!</v>
      </c>
    </row>
    <row r="238" spans="1:8" x14ac:dyDescent="0.25">
      <c r="A238" s="54" t="e">
        <f t="shared" si="21"/>
        <v>#VALUE!</v>
      </c>
      <c r="B238" s="54" t="e">
        <f>IF(A238&gt;$A$4*12,"",VLOOKUP(A238,Lists!$L$5:$N$605,2,FALSE))</f>
        <v>#VALUE!</v>
      </c>
      <c r="C238" s="53" t="e">
        <f t="shared" si="22"/>
        <v>#VALUE!</v>
      </c>
      <c r="D238" s="39" t="e">
        <f t="shared" si="23"/>
        <v>#VALUE!</v>
      </c>
      <c r="E238" s="39" t="e">
        <f t="shared" si="24"/>
        <v>#VALUE!</v>
      </c>
      <c r="F238" s="39" t="e">
        <f t="shared" si="25"/>
        <v>#VALUE!</v>
      </c>
      <c r="G238" s="39" t="e">
        <f t="shared" si="26"/>
        <v>#VALUE!</v>
      </c>
      <c r="H238" s="39" t="e">
        <f t="shared" si="27"/>
        <v>#VALUE!</v>
      </c>
    </row>
    <row r="239" spans="1:8" x14ac:dyDescent="0.25">
      <c r="A239" s="54" t="e">
        <f t="shared" si="21"/>
        <v>#VALUE!</v>
      </c>
      <c r="B239" s="54" t="e">
        <f>IF(A239&gt;$A$4*12,"",VLOOKUP(A239,Lists!$L$5:$N$605,2,FALSE))</f>
        <v>#VALUE!</v>
      </c>
      <c r="C239" s="53" t="e">
        <f t="shared" si="22"/>
        <v>#VALUE!</v>
      </c>
      <c r="D239" s="39" t="e">
        <f t="shared" si="23"/>
        <v>#VALUE!</v>
      </c>
      <c r="E239" s="39" t="e">
        <f t="shared" si="24"/>
        <v>#VALUE!</v>
      </c>
      <c r="F239" s="39" t="e">
        <f t="shared" si="25"/>
        <v>#VALUE!</v>
      </c>
      <c r="G239" s="39" t="e">
        <f t="shared" si="26"/>
        <v>#VALUE!</v>
      </c>
      <c r="H239" s="39" t="e">
        <f t="shared" si="27"/>
        <v>#VALUE!</v>
      </c>
    </row>
    <row r="240" spans="1:8" x14ac:dyDescent="0.25">
      <c r="A240" s="54" t="e">
        <f t="shared" si="21"/>
        <v>#VALUE!</v>
      </c>
      <c r="B240" s="54" t="e">
        <f>IF(A240&gt;$A$4*12,"",VLOOKUP(A240,Lists!$L$5:$N$605,2,FALSE))</f>
        <v>#VALUE!</v>
      </c>
      <c r="C240" s="53" t="e">
        <f t="shared" si="22"/>
        <v>#VALUE!</v>
      </c>
      <c r="D240" s="39" t="e">
        <f t="shared" si="23"/>
        <v>#VALUE!</v>
      </c>
      <c r="E240" s="39" t="e">
        <f t="shared" si="24"/>
        <v>#VALUE!</v>
      </c>
      <c r="F240" s="39" t="e">
        <f t="shared" si="25"/>
        <v>#VALUE!</v>
      </c>
      <c r="G240" s="39" t="e">
        <f t="shared" si="26"/>
        <v>#VALUE!</v>
      </c>
      <c r="H240" s="39" t="e">
        <f t="shared" si="27"/>
        <v>#VALUE!</v>
      </c>
    </row>
    <row r="241" spans="1:8" x14ac:dyDescent="0.25">
      <c r="A241" s="54" t="e">
        <f t="shared" si="21"/>
        <v>#VALUE!</v>
      </c>
      <c r="B241" s="54" t="e">
        <f>IF(A241&gt;$A$4*12,"",VLOOKUP(A241,Lists!$L$5:$N$605,2,FALSE))</f>
        <v>#VALUE!</v>
      </c>
      <c r="C241" s="53" t="e">
        <f t="shared" si="22"/>
        <v>#VALUE!</v>
      </c>
      <c r="D241" s="39" t="e">
        <f t="shared" si="23"/>
        <v>#VALUE!</v>
      </c>
      <c r="E241" s="39" t="e">
        <f t="shared" si="24"/>
        <v>#VALUE!</v>
      </c>
      <c r="F241" s="39" t="e">
        <f t="shared" si="25"/>
        <v>#VALUE!</v>
      </c>
      <c r="G241" s="39" t="e">
        <f t="shared" si="26"/>
        <v>#VALUE!</v>
      </c>
      <c r="H241" s="39" t="e">
        <f t="shared" si="27"/>
        <v>#VALUE!</v>
      </c>
    </row>
    <row r="242" spans="1:8" x14ac:dyDescent="0.25">
      <c r="A242" s="54" t="e">
        <f t="shared" si="21"/>
        <v>#VALUE!</v>
      </c>
      <c r="B242" s="54" t="e">
        <f>IF(A242&gt;$A$4*12,"",VLOOKUP(A242,Lists!$L$5:$N$605,2,FALSE))</f>
        <v>#VALUE!</v>
      </c>
      <c r="C242" s="53" t="e">
        <f t="shared" si="22"/>
        <v>#VALUE!</v>
      </c>
      <c r="D242" s="39" t="e">
        <f t="shared" si="23"/>
        <v>#VALUE!</v>
      </c>
      <c r="E242" s="39" t="e">
        <f t="shared" si="24"/>
        <v>#VALUE!</v>
      </c>
      <c r="F242" s="39" t="e">
        <f t="shared" si="25"/>
        <v>#VALUE!</v>
      </c>
      <c r="G242" s="39" t="e">
        <f t="shared" si="26"/>
        <v>#VALUE!</v>
      </c>
      <c r="H242" s="39" t="e">
        <f t="shared" si="27"/>
        <v>#VALUE!</v>
      </c>
    </row>
    <row r="243" spans="1:8" x14ac:dyDescent="0.25">
      <c r="A243" s="54" t="e">
        <f t="shared" si="21"/>
        <v>#VALUE!</v>
      </c>
      <c r="B243" s="54" t="e">
        <f>IF(A243&gt;$A$4*12,"",VLOOKUP(A243,Lists!$L$5:$N$605,2,FALSE))</f>
        <v>#VALUE!</v>
      </c>
      <c r="C243" s="53" t="e">
        <f t="shared" si="22"/>
        <v>#VALUE!</v>
      </c>
      <c r="D243" s="39" t="e">
        <f t="shared" si="23"/>
        <v>#VALUE!</v>
      </c>
      <c r="E243" s="39" t="e">
        <f t="shared" si="24"/>
        <v>#VALUE!</v>
      </c>
      <c r="F243" s="39" t="e">
        <f t="shared" si="25"/>
        <v>#VALUE!</v>
      </c>
      <c r="G243" s="39" t="e">
        <f t="shared" si="26"/>
        <v>#VALUE!</v>
      </c>
      <c r="H243" s="39" t="e">
        <f t="shared" si="27"/>
        <v>#VALUE!</v>
      </c>
    </row>
    <row r="244" spans="1:8" x14ac:dyDescent="0.25">
      <c r="A244" s="54" t="e">
        <f t="shared" si="21"/>
        <v>#VALUE!</v>
      </c>
      <c r="B244" s="54" t="e">
        <f>IF(A244&gt;$A$4*12,"",VLOOKUP(A244,Lists!$L$5:$N$605,2,FALSE))</f>
        <v>#VALUE!</v>
      </c>
      <c r="C244" s="53" t="e">
        <f t="shared" si="22"/>
        <v>#VALUE!</v>
      </c>
      <c r="D244" s="39" t="e">
        <f t="shared" si="23"/>
        <v>#VALUE!</v>
      </c>
      <c r="E244" s="39" t="e">
        <f t="shared" si="24"/>
        <v>#VALUE!</v>
      </c>
      <c r="F244" s="39" t="e">
        <f t="shared" si="25"/>
        <v>#VALUE!</v>
      </c>
      <c r="G244" s="39" t="e">
        <f t="shared" si="26"/>
        <v>#VALUE!</v>
      </c>
      <c r="H244" s="39" t="e">
        <f t="shared" si="27"/>
        <v>#VALUE!</v>
      </c>
    </row>
    <row r="245" spans="1:8" x14ac:dyDescent="0.25">
      <c r="A245" s="54" t="e">
        <f t="shared" si="21"/>
        <v>#VALUE!</v>
      </c>
      <c r="B245" s="54" t="e">
        <f>IF(A245&gt;$A$4*12,"",VLOOKUP(A245,Lists!$L$5:$N$605,2,FALSE))</f>
        <v>#VALUE!</v>
      </c>
      <c r="C245" s="53" t="e">
        <f t="shared" si="22"/>
        <v>#VALUE!</v>
      </c>
      <c r="D245" s="39" t="e">
        <f t="shared" si="23"/>
        <v>#VALUE!</v>
      </c>
      <c r="E245" s="39" t="e">
        <f t="shared" si="24"/>
        <v>#VALUE!</v>
      </c>
      <c r="F245" s="39" t="e">
        <f t="shared" si="25"/>
        <v>#VALUE!</v>
      </c>
      <c r="G245" s="39" t="e">
        <f t="shared" si="26"/>
        <v>#VALUE!</v>
      </c>
      <c r="H245" s="39" t="e">
        <f t="shared" si="27"/>
        <v>#VALUE!</v>
      </c>
    </row>
    <row r="246" spans="1:8" x14ac:dyDescent="0.25">
      <c r="A246" s="54" t="e">
        <f t="shared" si="21"/>
        <v>#VALUE!</v>
      </c>
      <c r="B246" s="54" t="e">
        <f>IF(A246&gt;$A$4*12,"",VLOOKUP(A246,Lists!$L$5:$N$605,2,FALSE))</f>
        <v>#VALUE!</v>
      </c>
      <c r="C246" s="53" t="e">
        <f t="shared" si="22"/>
        <v>#VALUE!</v>
      </c>
      <c r="D246" s="39" t="e">
        <f t="shared" si="23"/>
        <v>#VALUE!</v>
      </c>
      <c r="E246" s="39" t="e">
        <f t="shared" si="24"/>
        <v>#VALUE!</v>
      </c>
      <c r="F246" s="39" t="e">
        <f t="shared" si="25"/>
        <v>#VALUE!</v>
      </c>
      <c r="G246" s="39" t="e">
        <f t="shared" si="26"/>
        <v>#VALUE!</v>
      </c>
      <c r="H246" s="39" t="e">
        <f t="shared" si="27"/>
        <v>#VALUE!</v>
      </c>
    </row>
    <row r="247" spans="1:8" x14ac:dyDescent="0.25">
      <c r="A247" s="54" t="e">
        <f t="shared" si="21"/>
        <v>#VALUE!</v>
      </c>
      <c r="B247" s="54" t="e">
        <f>IF(A247&gt;$A$4*12,"",VLOOKUP(A247,Lists!$L$5:$N$605,2,FALSE))</f>
        <v>#VALUE!</v>
      </c>
      <c r="C247" s="53" t="e">
        <f t="shared" si="22"/>
        <v>#VALUE!</v>
      </c>
      <c r="D247" s="39" t="e">
        <f t="shared" si="23"/>
        <v>#VALUE!</v>
      </c>
      <c r="E247" s="39" t="e">
        <f t="shared" si="24"/>
        <v>#VALUE!</v>
      </c>
      <c r="F247" s="39" t="e">
        <f t="shared" si="25"/>
        <v>#VALUE!</v>
      </c>
      <c r="G247" s="39" t="e">
        <f t="shared" si="26"/>
        <v>#VALUE!</v>
      </c>
      <c r="H247" s="39" t="e">
        <f t="shared" si="27"/>
        <v>#VALUE!</v>
      </c>
    </row>
    <row r="248" spans="1:8" x14ac:dyDescent="0.25">
      <c r="A248" s="54" t="e">
        <f t="shared" si="21"/>
        <v>#VALUE!</v>
      </c>
      <c r="B248" s="54" t="e">
        <f>IF(A248&gt;$A$4*12,"",VLOOKUP(A248,Lists!$L$5:$N$605,2,FALSE))</f>
        <v>#VALUE!</v>
      </c>
      <c r="C248" s="53" t="e">
        <f t="shared" si="22"/>
        <v>#VALUE!</v>
      </c>
      <c r="D248" s="39" t="e">
        <f t="shared" si="23"/>
        <v>#VALUE!</v>
      </c>
      <c r="E248" s="39" t="e">
        <f t="shared" si="24"/>
        <v>#VALUE!</v>
      </c>
      <c r="F248" s="39" t="e">
        <f t="shared" si="25"/>
        <v>#VALUE!</v>
      </c>
      <c r="G248" s="39" t="e">
        <f t="shared" si="26"/>
        <v>#VALUE!</v>
      </c>
      <c r="H248" s="39" t="e">
        <f t="shared" si="27"/>
        <v>#VALUE!</v>
      </c>
    </row>
    <row r="249" spans="1:8" x14ac:dyDescent="0.25">
      <c r="A249" s="54" t="e">
        <f t="shared" si="21"/>
        <v>#VALUE!</v>
      </c>
      <c r="B249" s="54" t="e">
        <f>IF(A249&gt;$A$4*12,"",VLOOKUP(A249,Lists!$L$5:$N$605,2,FALSE))</f>
        <v>#VALUE!</v>
      </c>
      <c r="C249" s="53" t="e">
        <f t="shared" si="22"/>
        <v>#VALUE!</v>
      </c>
      <c r="D249" s="39" t="e">
        <f t="shared" si="23"/>
        <v>#VALUE!</v>
      </c>
      <c r="E249" s="39" t="e">
        <f t="shared" si="24"/>
        <v>#VALUE!</v>
      </c>
      <c r="F249" s="39" t="e">
        <f t="shared" si="25"/>
        <v>#VALUE!</v>
      </c>
      <c r="G249" s="39" t="e">
        <f t="shared" si="26"/>
        <v>#VALUE!</v>
      </c>
      <c r="H249" s="39" t="e">
        <f t="shared" si="27"/>
        <v>#VALUE!</v>
      </c>
    </row>
    <row r="250" spans="1:8" x14ac:dyDescent="0.25">
      <c r="A250" s="54" t="e">
        <f t="shared" si="21"/>
        <v>#VALUE!</v>
      </c>
      <c r="B250" s="54" t="e">
        <f>IF(A250&gt;$A$4*12,"",VLOOKUP(A250,Lists!$L$5:$N$605,2,FALSE))</f>
        <v>#VALUE!</v>
      </c>
      <c r="C250" s="53" t="e">
        <f t="shared" si="22"/>
        <v>#VALUE!</v>
      </c>
      <c r="D250" s="39" t="e">
        <f t="shared" si="23"/>
        <v>#VALUE!</v>
      </c>
      <c r="E250" s="39" t="e">
        <f t="shared" si="24"/>
        <v>#VALUE!</v>
      </c>
      <c r="F250" s="39" t="e">
        <f t="shared" si="25"/>
        <v>#VALUE!</v>
      </c>
      <c r="G250" s="39" t="e">
        <f t="shared" si="26"/>
        <v>#VALUE!</v>
      </c>
      <c r="H250" s="39" t="e">
        <f t="shared" si="27"/>
        <v>#VALUE!</v>
      </c>
    </row>
    <row r="251" spans="1:8" x14ac:dyDescent="0.25">
      <c r="A251" s="54" t="e">
        <f t="shared" si="21"/>
        <v>#VALUE!</v>
      </c>
      <c r="B251" s="54" t="e">
        <f>IF(A251&gt;$A$4*12,"",VLOOKUP(A251,Lists!$L$5:$N$605,2,FALSE))</f>
        <v>#VALUE!</v>
      </c>
      <c r="C251" s="53" t="e">
        <f t="shared" si="22"/>
        <v>#VALUE!</v>
      </c>
      <c r="D251" s="39" t="e">
        <f t="shared" si="23"/>
        <v>#VALUE!</v>
      </c>
      <c r="E251" s="39" t="e">
        <f t="shared" si="24"/>
        <v>#VALUE!</v>
      </c>
      <c r="F251" s="39" t="e">
        <f t="shared" si="25"/>
        <v>#VALUE!</v>
      </c>
      <c r="G251" s="39" t="e">
        <f t="shared" si="26"/>
        <v>#VALUE!</v>
      </c>
      <c r="H251" s="39" t="e">
        <f t="shared" si="27"/>
        <v>#VALUE!</v>
      </c>
    </row>
    <row r="252" spans="1:8" x14ac:dyDescent="0.25">
      <c r="A252" s="54" t="e">
        <f t="shared" si="21"/>
        <v>#VALUE!</v>
      </c>
      <c r="B252" s="54" t="e">
        <f>IF(A252&gt;$A$4*12,"",VLOOKUP(A252,Lists!$L$5:$N$605,2,FALSE))</f>
        <v>#VALUE!</v>
      </c>
      <c r="C252" s="53" t="e">
        <f t="shared" si="22"/>
        <v>#VALUE!</v>
      </c>
      <c r="D252" s="39" t="e">
        <f t="shared" si="23"/>
        <v>#VALUE!</v>
      </c>
      <c r="E252" s="39" t="e">
        <f t="shared" si="24"/>
        <v>#VALUE!</v>
      </c>
      <c r="F252" s="39" t="e">
        <f t="shared" si="25"/>
        <v>#VALUE!</v>
      </c>
      <c r="G252" s="39" t="e">
        <f t="shared" si="26"/>
        <v>#VALUE!</v>
      </c>
      <c r="H252" s="39" t="e">
        <f t="shared" si="27"/>
        <v>#VALUE!</v>
      </c>
    </row>
    <row r="253" spans="1:8" x14ac:dyDescent="0.25">
      <c r="A253" s="54" t="e">
        <f t="shared" si="21"/>
        <v>#VALUE!</v>
      </c>
      <c r="B253" s="54" t="e">
        <f>IF(A253&gt;$A$4*12,"",VLOOKUP(A253,Lists!$L$5:$N$605,2,FALSE))</f>
        <v>#VALUE!</v>
      </c>
      <c r="C253" s="53" t="e">
        <f t="shared" si="22"/>
        <v>#VALUE!</v>
      </c>
      <c r="D253" s="39" t="e">
        <f t="shared" si="23"/>
        <v>#VALUE!</v>
      </c>
      <c r="E253" s="39" t="e">
        <f t="shared" si="24"/>
        <v>#VALUE!</v>
      </c>
      <c r="F253" s="39" t="e">
        <f t="shared" si="25"/>
        <v>#VALUE!</v>
      </c>
      <c r="G253" s="39" t="e">
        <f t="shared" si="26"/>
        <v>#VALUE!</v>
      </c>
      <c r="H253" s="39" t="e">
        <f t="shared" si="27"/>
        <v>#VALUE!</v>
      </c>
    </row>
    <row r="254" spans="1:8" x14ac:dyDescent="0.25">
      <c r="A254" s="54" t="e">
        <f t="shared" si="21"/>
        <v>#VALUE!</v>
      </c>
      <c r="B254" s="54" t="e">
        <f>IF(A254&gt;$A$4*12,"",VLOOKUP(A254,Lists!$L$5:$N$605,2,FALSE))</f>
        <v>#VALUE!</v>
      </c>
      <c r="C254" s="53" t="e">
        <f t="shared" si="22"/>
        <v>#VALUE!</v>
      </c>
      <c r="D254" s="39" t="e">
        <f t="shared" si="23"/>
        <v>#VALUE!</v>
      </c>
      <c r="E254" s="39" t="e">
        <f t="shared" si="24"/>
        <v>#VALUE!</v>
      </c>
      <c r="F254" s="39" t="e">
        <f t="shared" si="25"/>
        <v>#VALUE!</v>
      </c>
      <c r="G254" s="39" t="e">
        <f t="shared" si="26"/>
        <v>#VALUE!</v>
      </c>
      <c r="H254" s="39" t="e">
        <f t="shared" si="27"/>
        <v>#VALUE!</v>
      </c>
    </row>
    <row r="255" spans="1:8" x14ac:dyDescent="0.25">
      <c r="A255" s="54" t="e">
        <f t="shared" si="21"/>
        <v>#VALUE!</v>
      </c>
      <c r="B255" s="54" t="e">
        <f>IF(A255&gt;$A$4*12,"",VLOOKUP(A255,Lists!$L$5:$N$605,2,FALSE))</f>
        <v>#VALUE!</v>
      </c>
      <c r="C255" s="53" t="e">
        <f t="shared" si="22"/>
        <v>#VALUE!</v>
      </c>
      <c r="D255" s="39" t="e">
        <f t="shared" si="23"/>
        <v>#VALUE!</v>
      </c>
      <c r="E255" s="39" t="e">
        <f t="shared" si="24"/>
        <v>#VALUE!</v>
      </c>
      <c r="F255" s="39" t="e">
        <f t="shared" si="25"/>
        <v>#VALUE!</v>
      </c>
      <c r="G255" s="39" t="e">
        <f t="shared" si="26"/>
        <v>#VALUE!</v>
      </c>
      <c r="H255" s="39" t="e">
        <f t="shared" si="27"/>
        <v>#VALUE!</v>
      </c>
    </row>
    <row r="256" spans="1:8" x14ac:dyDescent="0.25">
      <c r="A256" s="54" t="e">
        <f t="shared" si="21"/>
        <v>#VALUE!</v>
      </c>
      <c r="B256" s="54" t="e">
        <f>IF(A256&gt;$A$4*12,"",VLOOKUP(A256,Lists!$L$5:$N$605,2,FALSE))</f>
        <v>#VALUE!</v>
      </c>
      <c r="C256" s="53" t="e">
        <f t="shared" si="22"/>
        <v>#VALUE!</v>
      </c>
      <c r="D256" s="39" t="e">
        <f t="shared" si="23"/>
        <v>#VALUE!</v>
      </c>
      <c r="E256" s="39" t="e">
        <f t="shared" si="24"/>
        <v>#VALUE!</v>
      </c>
      <c r="F256" s="39" t="e">
        <f t="shared" si="25"/>
        <v>#VALUE!</v>
      </c>
      <c r="G256" s="39" t="e">
        <f t="shared" si="26"/>
        <v>#VALUE!</v>
      </c>
      <c r="H256" s="39" t="e">
        <f t="shared" si="27"/>
        <v>#VALUE!</v>
      </c>
    </row>
    <row r="257" spans="1:8" x14ac:dyDescent="0.25">
      <c r="A257" s="54" t="e">
        <f t="shared" si="21"/>
        <v>#VALUE!</v>
      </c>
      <c r="B257" s="54" t="e">
        <f>IF(A257&gt;$A$4*12,"",VLOOKUP(A257,Lists!$L$5:$N$605,2,FALSE))</f>
        <v>#VALUE!</v>
      </c>
      <c r="C257" s="53" t="e">
        <f t="shared" si="22"/>
        <v>#VALUE!</v>
      </c>
      <c r="D257" s="39" t="e">
        <f t="shared" si="23"/>
        <v>#VALUE!</v>
      </c>
      <c r="E257" s="39" t="e">
        <f t="shared" si="24"/>
        <v>#VALUE!</v>
      </c>
      <c r="F257" s="39" t="e">
        <f t="shared" si="25"/>
        <v>#VALUE!</v>
      </c>
      <c r="G257" s="39" t="e">
        <f t="shared" si="26"/>
        <v>#VALUE!</v>
      </c>
      <c r="H257" s="39" t="e">
        <f t="shared" si="27"/>
        <v>#VALUE!</v>
      </c>
    </row>
    <row r="258" spans="1:8" x14ac:dyDescent="0.25">
      <c r="A258" s="54" t="e">
        <f t="shared" si="21"/>
        <v>#VALUE!</v>
      </c>
      <c r="B258" s="54" t="e">
        <f>IF(A258&gt;$A$4*12,"",VLOOKUP(A258,Lists!$L$5:$N$605,2,FALSE))</f>
        <v>#VALUE!</v>
      </c>
      <c r="C258" s="53" t="e">
        <f t="shared" si="22"/>
        <v>#VALUE!</v>
      </c>
      <c r="D258" s="39" t="e">
        <f t="shared" si="23"/>
        <v>#VALUE!</v>
      </c>
      <c r="E258" s="39" t="e">
        <f t="shared" si="24"/>
        <v>#VALUE!</v>
      </c>
      <c r="F258" s="39" t="e">
        <f t="shared" si="25"/>
        <v>#VALUE!</v>
      </c>
      <c r="G258" s="39" t="e">
        <f t="shared" si="26"/>
        <v>#VALUE!</v>
      </c>
      <c r="H258" s="39" t="e">
        <f t="shared" si="27"/>
        <v>#VALUE!</v>
      </c>
    </row>
    <row r="259" spans="1:8" x14ac:dyDescent="0.25">
      <c r="A259" s="54" t="e">
        <f t="shared" si="21"/>
        <v>#VALUE!</v>
      </c>
      <c r="B259" s="54" t="e">
        <f>IF(A259&gt;$A$4*12,"",VLOOKUP(A259,Lists!$L$5:$N$605,2,FALSE))</f>
        <v>#VALUE!</v>
      </c>
      <c r="C259" s="53" t="e">
        <f t="shared" si="22"/>
        <v>#VALUE!</v>
      </c>
      <c r="D259" s="39" t="e">
        <f t="shared" si="23"/>
        <v>#VALUE!</v>
      </c>
      <c r="E259" s="39" t="e">
        <f t="shared" si="24"/>
        <v>#VALUE!</v>
      </c>
      <c r="F259" s="39" t="e">
        <f t="shared" si="25"/>
        <v>#VALUE!</v>
      </c>
      <c r="G259" s="39" t="e">
        <f t="shared" si="26"/>
        <v>#VALUE!</v>
      </c>
      <c r="H259" s="39" t="e">
        <f t="shared" si="27"/>
        <v>#VALUE!</v>
      </c>
    </row>
    <row r="260" spans="1:8" x14ac:dyDescent="0.25">
      <c r="A260" s="54" t="e">
        <f t="shared" si="21"/>
        <v>#VALUE!</v>
      </c>
      <c r="B260" s="54" t="e">
        <f>IF(A260&gt;$A$4*12,"",VLOOKUP(A260,Lists!$L$5:$N$605,2,FALSE))</f>
        <v>#VALUE!</v>
      </c>
      <c r="C260" s="53" t="e">
        <f t="shared" si="22"/>
        <v>#VALUE!</v>
      </c>
      <c r="D260" s="39" t="e">
        <f t="shared" si="23"/>
        <v>#VALUE!</v>
      </c>
      <c r="E260" s="39" t="e">
        <f t="shared" si="24"/>
        <v>#VALUE!</v>
      </c>
      <c r="F260" s="39" t="e">
        <f t="shared" si="25"/>
        <v>#VALUE!</v>
      </c>
      <c r="G260" s="39" t="e">
        <f t="shared" si="26"/>
        <v>#VALUE!</v>
      </c>
      <c r="H260" s="39" t="e">
        <f t="shared" si="27"/>
        <v>#VALUE!</v>
      </c>
    </row>
    <row r="261" spans="1:8" x14ac:dyDescent="0.25">
      <c r="A261" s="54" t="e">
        <f t="shared" si="21"/>
        <v>#VALUE!</v>
      </c>
      <c r="B261" s="54" t="e">
        <f>IF(A261&gt;$A$4*12,"",VLOOKUP(A261,Lists!$L$5:$N$605,2,FALSE))</f>
        <v>#VALUE!</v>
      </c>
      <c r="C261" s="53" t="e">
        <f t="shared" si="22"/>
        <v>#VALUE!</v>
      </c>
      <c r="D261" s="39" t="e">
        <f t="shared" si="23"/>
        <v>#VALUE!</v>
      </c>
      <c r="E261" s="39" t="e">
        <f t="shared" si="24"/>
        <v>#VALUE!</v>
      </c>
      <c r="F261" s="39" t="e">
        <f t="shared" si="25"/>
        <v>#VALUE!</v>
      </c>
      <c r="G261" s="39" t="e">
        <f t="shared" si="26"/>
        <v>#VALUE!</v>
      </c>
      <c r="H261" s="39" t="e">
        <f t="shared" si="27"/>
        <v>#VALUE!</v>
      </c>
    </row>
    <row r="262" spans="1:8" x14ac:dyDescent="0.25">
      <c r="A262" s="54" t="e">
        <f t="shared" si="21"/>
        <v>#VALUE!</v>
      </c>
      <c r="B262" s="54" t="e">
        <f>IF(A262&gt;$A$4*12,"",VLOOKUP(A262,Lists!$L$5:$N$605,2,FALSE))</f>
        <v>#VALUE!</v>
      </c>
      <c r="C262" s="53" t="e">
        <f t="shared" si="22"/>
        <v>#VALUE!</v>
      </c>
      <c r="D262" s="39" t="e">
        <f t="shared" si="23"/>
        <v>#VALUE!</v>
      </c>
      <c r="E262" s="39" t="e">
        <f t="shared" si="24"/>
        <v>#VALUE!</v>
      </c>
      <c r="F262" s="39" t="e">
        <f t="shared" si="25"/>
        <v>#VALUE!</v>
      </c>
      <c r="G262" s="39" t="e">
        <f t="shared" si="26"/>
        <v>#VALUE!</v>
      </c>
      <c r="H262" s="39" t="e">
        <f t="shared" si="27"/>
        <v>#VALUE!</v>
      </c>
    </row>
    <row r="263" spans="1:8" x14ac:dyDescent="0.25">
      <c r="A263" s="54" t="e">
        <f t="shared" si="21"/>
        <v>#VALUE!</v>
      </c>
      <c r="B263" s="54" t="e">
        <f>IF(A263&gt;$A$4*12,"",VLOOKUP(A263,Lists!$L$5:$N$605,2,FALSE))</f>
        <v>#VALUE!</v>
      </c>
      <c r="C263" s="53" t="e">
        <f t="shared" si="22"/>
        <v>#VALUE!</v>
      </c>
      <c r="D263" s="39" t="e">
        <f t="shared" si="23"/>
        <v>#VALUE!</v>
      </c>
      <c r="E263" s="39" t="e">
        <f t="shared" si="24"/>
        <v>#VALUE!</v>
      </c>
      <c r="F263" s="39" t="e">
        <f t="shared" si="25"/>
        <v>#VALUE!</v>
      </c>
      <c r="G263" s="39" t="e">
        <f t="shared" si="26"/>
        <v>#VALUE!</v>
      </c>
      <c r="H263" s="39" t="e">
        <f t="shared" si="27"/>
        <v>#VALUE!</v>
      </c>
    </row>
    <row r="264" spans="1:8" x14ac:dyDescent="0.25">
      <c r="A264" s="54" t="e">
        <f t="shared" ref="A264:A327" si="28">IF(A263&lt;($A$4*12),A263+1,"")</f>
        <v>#VALUE!</v>
      </c>
      <c r="B264" s="54" t="e">
        <f>IF(A264&gt;$A$4*12,"",VLOOKUP(A264,Lists!$L$5:$N$605,2,FALSE))</f>
        <v>#VALUE!</v>
      </c>
      <c r="C264" s="53" t="e">
        <f t="shared" ref="C264:C327" si="29">IF(A264&gt;$A$4*12,"",C263)</f>
        <v>#VALUE!</v>
      </c>
      <c r="D264" s="39" t="e">
        <f t="shared" ref="D264:D327" si="30">IF(A264&gt;$A$4*12,"",+H263)</f>
        <v>#VALUE!</v>
      </c>
      <c r="E264" s="39" t="e">
        <f t="shared" ref="E264:E327" si="31">IF(A264&gt;$A$4*12,"",E263)</f>
        <v>#VALUE!</v>
      </c>
      <c r="F264" s="39" t="e">
        <f t="shared" ref="F264:F327" si="32">IF(A264&gt;$A$4*12,"",ROUND((+D264+E264)*C264/12,0))</f>
        <v>#VALUE!</v>
      </c>
      <c r="G264" s="39" t="e">
        <f t="shared" ref="G264:G327" si="33">IF(A264&gt;$A$4*12,"",G263)</f>
        <v>#VALUE!</v>
      </c>
      <c r="H264" s="39" t="e">
        <f t="shared" ref="H264:H327" si="34">IF(A264&gt;$A$4*12,"",+D264+E264+F264-G264)</f>
        <v>#VALUE!</v>
      </c>
    </row>
    <row r="265" spans="1:8" x14ac:dyDescent="0.25">
      <c r="A265" s="54" t="e">
        <f t="shared" si="28"/>
        <v>#VALUE!</v>
      </c>
      <c r="B265" s="54" t="e">
        <f>IF(A265&gt;$A$4*12,"",VLOOKUP(A265,Lists!$L$5:$N$605,2,FALSE))</f>
        <v>#VALUE!</v>
      </c>
      <c r="C265" s="53" t="e">
        <f t="shared" si="29"/>
        <v>#VALUE!</v>
      </c>
      <c r="D265" s="39" t="e">
        <f t="shared" si="30"/>
        <v>#VALUE!</v>
      </c>
      <c r="E265" s="39" t="e">
        <f t="shared" si="31"/>
        <v>#VALUE!</v>
      </c>
      <c r="F265" s="39" t="e">
        <f t="shared" si="32"/>
        <v>#VALUE!</v>
      </c>
      <c r="G265" s="39" t="e">
        <f t="shared" si="33"/>
        <v>#VALUE!</v>
      </c>
      <c r="H265" s="39" t="e">
        <f t="shared" si="34"/>
        <v>#VALUE!</v>
      </c>
    </row>
    <row r="266" spans="1:8" x14ac:dyDescent="0.25">
      <c r="A266" s="54" t="e">
        <f t="shared" si="28"/>
        <v>#VALUE!</v>
      </c>
      <c r="B266" s="54" t="e">
        <f>IF(A266&gt;$A$4*12,"",VLOOKUP(A266,Lists!$L$5:$N$605,2,FALSE))</f>
        <v>#VALUE!</v>
      </c>
      <c r="C266" s="53" t="e">
        <f t="shared" si="29"/>
        <v>#VALUE!</v>
      </c>
      <c r="D266" s="39" t="e">
        <f t="shared" si="30"/>
        <v>#VALUE!</v>
      </c>
      <c r="E266" s="39" t="e">
        <f t="shared" si="31"/>
        <v>#VALUE!</v>
      </c>
      <c r="F266" s="39" t="e">
        <f t="shared" si="32"/>
        <v>#VALUE!</v>
      </c>
      <c r="G266" s="39" t="e">
        <f t="shared" si="33"/>
        <v>#VALUE!</v>
      </c>
      <c r="H266" s="39" t="e">
        <f t="shared" si="34"/>
        <v>#VALUE!</v>
      </c>
    </row>
    <row r="267" spans="1:8" x14ac:dyDescent="0.25">
      <c r="A267" s="54" t="e">
        <f t="shared" si="28"/>
        <v>#VALUE!</v>
      </c>
      <c r="B267" s="54" t="e">
        <f>IF(A267&gt;$A$4*12,"",VLOOKUP(A267,Lists!$L$5:$N$605,2,FALSE))</f>
        <v>#VALUE!</v>
      </c>
      <c r="C267" s="53" t="e">
        <f t="shared" si="29"/>
        <v>#VALUE!</v>
      </c>
      <c r="D267" s="39" t="e">
        <f t="shared" si="30"/>
        <v>#VALUE!</v>
      </c>
      <c r="E267" s="39" t="e">
        <f t="shared" si="31"/>
        <v>#VALUE!</v>
      </c>
      <c r="F267" s="39" t="e">
        <f t="shared" si="32"/>
        <v>#VALUE!</v>
      </c>
      <c r="G267" s="39" t="e">
        <f t="shared" si="33"/>
        <v>#VALUE!</v>
      </c>
      <c r="H267" s="39" t="e">
        <f t="shared" si="34"/>
        <v>#VALUE!</v>
      </c>
    </row>
    <row r="268" spans="1:8" x14ac:dyDescent="0.25">
      <c r="A268" s="54" t="e">
        <f t="shared" si="28"/>
        <v>#VALUE!</v>
      </c>
      <c r="B268" s="54" t="e">
        <f>IF(A268&gt;$A$4*12,"",VLOOKUP(A268,Lists!$L$5:$N$605,2,FALSE))</f>
        <v>#VALUE!</v>
      </c>
      <c r="C268" s="53" t="e">
        <f t="shared" si="29"/>
        <v>#VALUE!</v>
      </c>
      <c r="D268" s="39" t="e">
        <f t="shared" si="30"/>
        <v>#VALUE!</v>
      </c>
      <c r="E268" s="39" t="e">
        <f t="shared" si="31"/>
        <v>#VALUE!</v>
      </c>
      <c r="F268" s="39" t="e">
        <f t="shared" si="32"/>
        <v>#VALUE!</v>
      </c>
      <c r="G268" s="39" t="e">
        <f t="shared" si="33"/>
        <v>#VALUE!</v>
      </c>
      <c r="H268" s="39" t="e">
        <f t="shared" si="34"/>
        <v>#VALUE!</v>
      </c>
    </row>
    <row r="269" spans="1:8" x14ac:dyDescent="0.25">
      <c r="A269" s="54" t="e">
        <f t="shared" si="28"/>
        <v>#VALUE!</v>
      </c>
      <c r="B269" s="54" t="e">
        <f>IF(A269&gt;$A$4*12,"",VLOOKUP(A269,Lists!$L$5:$N$605,2,FALSE))</f>
        <v>#VALUE!</v>
      </c>
      <c r="C269" s="53" t="e">
        <f t="shared" si="29"/>
        <v>#VALUE!</v>
      </c>
      <c r="D269" s="39" t="e">
        <f t="shared" si="30"/>
        <v>#VALUE!</v>
      </c>
      <c r="E269" s="39" t="e">
        <f t="shared" si="31"/>
        <v>#VALUE!</v>
      </c>
      <c r="F269" s="39" t="e">
        <f t="shared" si="32"/>
        <v>#VALUE!</v>
      </c>
      <c r="G269" s="39" t="e">
        <f t="shared" si="33"/>
        <v>#VALUE!</v>
      </c>
      <c r="H269" s="39" t="e">
        <f t="shared" si="34"/>
        <v>#VALUE!</v>
      </c>
    </row>
    <row r="270" spans="1:8" x14ac:dyDescent="0.25">
      <c r="A270" s="54" t="e">
        <f t="shared" si="28"/>
        <v>#VALUE!</v>
      </c>
      <c r="B270" s="54" t="e">
        <f>IF(A270&gt;$A$4*12,"",VLOOKUP(A270,Lists!$L$5:$N$605,2,FALSE))</f>
        <v>#VALUE!</v>
      </c>
      <c r="C270" s="53" t="e">
        <f t="shared" si="29"/>
        <v>#VALUE!</v>
      </c>
      <c r="D270" s="39" t="e">
        <f t="shared" si="30"/>
        <v>#VALUE!</v>
      </c>
      <c r="E270" s="39" t="e">
        <f t="shared" si="31"/>
        <v>#VALUE!</v>
      </c>
      <c r="F270" s="39" t="e">
        <f t="shared" si="32"/>
        <v>#VALUE!</v>
      </c>
      <c r="G270" s="39" t="e">
        <f t="shared" si="33"/>
        <v>#VALUE!</v>
      </c>
      <c r="H270" s="39" t="e">
        <f t="shared" si="34"/>
        <v>#VALUE!</v>
      </c>
    </row>
    <row r="271" spans="1:8" x14ac:dyDescent="0.25">
      <c r="A271" s="54" t="e">
        <f t="shared" si="28"/>
        <v>#VALUE!</v>
      </c>
      <c r="B271" s="54" t="e">
        <f>IF(A271&gt;$A$4*12,"",VLOOKUP(A271,Lists!$L$5:$N$605,2,FALSE))</f>
        <v>#VALUE!</v>
      </c>
      <c r="C271" s="53" t="e">
        <f t="shared" si="29"/>
        <v>#VALUE!</v>
      </c>
      <c r="D271" s="39" t="e">
        <f t="shared" si="30"/>
        <v>#VALUE!</v>
      </c>
      <c r="E271" s="39" t="e">
        <f t="shared" si="31"/>
        <v>#VALUE!</v>
      </c>
      <c r="F271" s="39" t="e">
        <f t="shared" si="32"/>
        <v>#VALUE!</v>
      </c>
      <c r="G271" s="39" t="e">
        <f t="shared" si="33"/>
        <v>#VALUE!</v>
      </c>
      <c r="H271" s="39" t="e">
        <f t="shared" si="34"/>
        <v>#VALUE!</v>
      </c>
    </row>
    <row r="272" spans="1:8" x14ac:dyDescent="0.25">
      <c r="A272" s="54" t="e">
        <f t="shared" si="28"/>
        <v>#VALUE!</v>
      </c>
      <c r="B272" s="54" t="e">
        <f>IF(A272&gt;$A$4*12,"",VLOOKUP(A272,Lists!$L$5:$N$605,2,FALSE))</f>
        <v>#VALUE!</v>
      </c>
      <c r="C272" s="53" t="e">
        <f t="shared" si="29"/>
        <v>#VALUE!</v>
      </c>
      <c r="D272" s="39" t="e">
        <f t="shared" si="30"/>
        <v>#VALUE!</v>
      </c>
      <c r="E272" s="39" t="e">
        <f t="shared" si="31"/>
        <v>#VALUE!</v>
      </c>
      <c r="F272" s="39" t="e">
        <f t="shared" si="32"/>
        <v>#VALUE!</v>
      </c>
      <c r="G272" s="39" t="e">
        <f t="shared" si="33"/>
        <v>#VALUE!</v>
      </c>
      <c r="H272" s="39" t="e">
        <f t="shared" si="34"/>
        <v>#VALUE!</v>
      </c>
    </row>
    <row r="273" spans="1:8" x14ac:dyDescent="0.25">
      <c r="A273" s="54" t="e">
        <f t="shared" si="28"/>
        <v>#VALUE!</v>
      </c>
      <c r="B273" s="54" t="e">
        <f>IF(A273&gt;$A$4*12,"",VLOOKUP(A273,Lists!$L$5:$N$605,2,FALSE))</f>
        <v>#VALUE!</v>
      </c>
      <c r="C273" s="53" t="e">
        <f t="shared" si="29"/>
        <v>#VALUE!</v>
      </c>
      <c r="D273" s="39" t="e">
        <f t="shared" si="30"/>
        <v>#VALUE!</v>
      </c>
      <c r="E273" s="39" t="e">
        <f t="shared" si="31"/>
        <v>#VALUE!</v>
      </c>
      <c r="F273" s="39" t="e">
        <f t="shared" si="32"/>
        <v>#VALUE!</v>
      </c>
      <c r="G273" s="39" t="e">
        <f t="shared" si="33"/>
        <v>#VALUE!</v>
      </c>
      <c r="H273" s="39" t="e">
        <f t="shared" si="34"/>
        <v>#VALUE!</v>
      </c>
    </row>
    <row r="274" spans="1:8" x14ac:dyDescent="0.25">
      <c r="A274" s="54" t="e">
        <f t="shared" si="28"/>
        <v>#VALUE!</v>
      </c>
      <c r="B274" s="54" t="e">
        <f>IF(A274&gt;$A$4*12,"",VLOOKUP(A274,Lists!$L$5:$N$605,2,FALSE))</f>
        <v>#VALUE!</v>
      </c>
      <c r="C274" s="53" t="e">
        <f t="shared" si="29"/>
        <v>#VALUE!</v>
      </c>
      <c r="D274" s="39" t="e">
        <f t="shared" si="30"/>
        <v>#VALUE!</v>
      </c>
      <c r="E274" s="39" t="e">
        <f t="shared" si="31"/>
        <v>#VALUE!</v>
      </c>
      <c r="F274" s="39" t="e">
        <f t="shared" si="32"/>
        <v>#VALUE!</v>
      </c>
      <c r="G274" s="39" t="e">
        <f t="shared" si="33"/>
        <v>#VALUE!</v>
      </c>
      <c r="H274" s="39" t="e">
        <f t="shared" si="34"/>
        <v>#VALUE!</v>
      </c>
    </row>
    <row r="275" spans="1:8" x14ac:dyDescent="0.25">
      <c r="A275" s="54" t="e">
        <f t="shared" si="28"/>
        <v>#VALUE!</v>
      </c>
      <c r="B275" s="54" t="e">
        <f>IF(A275&gt;$A$4*12,"",VLOOKUP(A275,Lists!$L$5:$N$605,2,FALSE))</f>
        <v>#VALUE!</v>
      </c>
      <c r="C275" s="53" t="e">
        <f t="shared" si="29"/>
        <v>#VALUE!</v>
      </c>
      <c r="D275" s="39" t="e">
        <f t="shared" si="30"/>
        <v>#VALUE!</v>
      </c>
      <c r="E275" s="39" t="e">
        <f t="shared" si="31"/>
        <v>#VALUE!</v>
      </c>
      <c r="F275" s="39" t="e">
        <f t="shared" si="32"/>
        <v>#VALUE!</v>
      </c>
      <c r="G275" s="39" t="e">
        <f t="shared" si="33"/>
        <v>#VALUE!</v>
      </c>
      <c r="H275" s="39" t="e">
        <f t="shared" si="34"/>
        <v>#VALUE!</v>
      </c>
    </row>
    <row r="276" spans="1:8" x14ac:dyDescent="0.25">
      <c r="A276" s="54" t="e">
        <f t="shared" si="28"/>
        <v>#VALUE!</v>
      </c>
      <c r="B276" s="54" t="e">
        <f>IF(A276&gt;$A$4*12,"",VLOOKUP(A276,Lists!$L$5:$N$605,2,FALSE))</f>
        <v>#VALUE!</v>
      </c>
      <c r="C276" s="53" t="e">
        <f t="shared" si="29"/>
        <v>#VALUE!</v>
      </c>
      <c r="D276" s="39" t="e">
        <f t="shared" si="30"/>
        <v>#VALUE!</v>
      </c>
      <c r="E276" s="39" t="e">
        <f t="shared" si="31"/>
        <v>#VALUE!</v>
      </c>
      <c r="F276" s="39" t="e">
        <f t="shared" si="32"/>
        <v>#VALUE!</v>
      </c>
      <c r="G276" s="39" t="e">
        <f t="shared" si="33"/>
        <v>#VALUE!</v>
      </c>
      <c r="H276" s="39" t="e">
        <f t="shared" si="34"/>
        <v>#VALUE!</v>
      </c>
    </row>
    <row r="277" spans="1:8" x14ac:dyDescent="0.25">
      <c r="A277" s="54" t="e">
        <f t="shared" si="28"/>
        <v>#VALUE!</v>
      </c>
      <c r="B277" s="54" t="e">
        <f>IF(A277&gt;$A$4*12,"",VLOOKUP(A277,Lists!$L$5:$N$605,2,FALSE))</f>
        <v>#VALUE!</v>
      </c>
      <c r="C277" s="53" t="e">
        <f t="shared" si="29"/>
        <v>#VALUE!</v>
      </c>
      <c r="D277" s="39" t="e">
        <f t="shared" si="30"/>
        <v>#VALUE!</v>
      </c>
      <c r="E277" s="39" t="e">
        <f t="shared" si="31"/>
        <v>#VALUE!</v>
      </c>
      <c r="F277" s="39" t="e">
        <f t="shared" si="32"/>
        <v>#VALUE!</v>
      </c>
      <c r="G277" s="39" t="e">
        <f t="shared" si="33"/>
        <v>#VALUE!</v>
      </c>
      <c r="H277" s="39" t="e">
        <f t="shared" si="34"/>
        <v>#VALUE!</v>
      </c>
    </row>
    <row r="278" spans="1:8" x14ac:dyDescent="0.25">
      <c r="A278" s="54" t="e">
        <f t="shared" si="28"/>
        <v>#VALUE!</v>
      </c>
      <c r="B278" s="54" t="e">
        <f>IF(A278&gt;$A$4*12,"",VLOOKUP(A278,Lists!$L$5:$N$605,2,FALSE))</f>
        <v>#VALUE!</v>
      </c>
      <c r="C278" s="53" t="e">
        <f t="shared" si="29"/>
        <v>#VALUE!</v>
      </c>
      <c r="D278" s="39" t="e">
        <f t="shared" si="30"/>
        <v>#VALUE!</v>
      </c>
      <c r="E278" s="39" t="e">
        <f t="shared" si="31"/>
        <v>#VALUE!</v>
      </c>
      <c r="F278" s="39" t="e">
        <f t="shared" si="32"/>
        <v>#VALUE!</v>
      </c>
      <c r="G278" s="39" t="e">
        <f t="shared" si="33"/>
        <v>#VALUE!</v>
      </c>
      <c r="H278" s="39" t="e">
        <f t="shared" si="34"/>
        <v>#VALUE!</v>
      </c>
    </row>
    <row r="279" spans="1:8" x14ac:dyDescent="0.25">
      <c r="A279" s="54" t="e">
        <f t="shared" si="28"/>
        <v>#VALUE!</v>
      </c>
      <c r="B279" s="54" t="e">
        <f>IF(A279&gt;$A$4*12,"",VLOOKUP(A279,Lists!$L$5:$N$605,2,FALSE))</f>
        <v>#VALUE!</v>
      </c>
      <c r="C279" s="53" t="e">
        <f t="shared" si="29"/>
        <v>#VALUE!</v>
      </c>
      <c r="D279" s="39" t="e">
        <f t="shared" si="30"/>
        <v>#VALUE!</v>
      </c>
      <c r="E279" s="39" t="e">
        <f t="shared" si="31"/>
        <v>#VALUE!</v>
      </c>
      <c r="F279" s="39" t="e">
        <f t="shared" si="32"/>
        <v>#VALUE!</v>
      </c>
      <c r="G279" s="39" t="e">
        <f t="shared" si="33"/>
        <v>#VALUE!</v>
      </c>
      <c r="H279" s="39" t="e">
        <f t="shared" si="34"/>
        <v>#VALUE!</v>
      </c>
    </row>
    <row r="280" spans="1:8" x14ac:dyDescent="0.25">
      <c r="A280" s="54" t="e">
        <f t="shared" si="28"/>
        <v>#VALUE!</v>
      </c>
      <c r="B280" s="54" t="e">
        <f>IF(A280&gt;$A$4*12,"",VLOOKUP(A280,Lists!$L$5:$N$605,2,FALSE))</f>
        <v>#VALUE!</v>
      </c>
      <c r="C280" s="53" t="e">
        <f t="shared" si="29"/>
        <v>#VALUE!</v>
      </c>
      <c r="D280" s="39" t="e">
        <f t="shared" si="30"/>
        <v>#VALUE!</v>
      </c>
      <c r="E280" s="39" t="e">
        <f t="shared" si="31"/>
        <v>#VALUE!</v>
      </c>
      <c r="F280" s="39" t="e">
        <f t="shared" si="32"/>
        <v>#VALUE!</v>
      </c>
      <c r="G280" s="39" t="e">
        <f t="shared" si="33"/>
        <v>#VALUE!</v>
      </c>
      <c r="H280" s="39" t="e">
        <f t="shared" si="34"/>
        <v>#VALUE!</v>
      </c>
    </row>
    <row r="281" spans="1:8" x14ac:dyDescent="0.25">
      <c r="A281" s="54" t="e">
        <f t="shared" si="28"/>
        <v>#VALUE!</v>
      </c>
      <c r="B281" s="54" t="e">
        <f>IF(A281&gt;$A$4*12,"",VLOOKUP(A281,Lists!$L$5:$N$605,2,FALSE))</f>
        <v>#VALUE!</v>
      </c>
      <c r="C281" s="53" t="e">
        <f t="shared" si="29"/>
        <v>#VALUE!</v>
      </c>
      <c r="D281" s="39" t="e">
        <f t="shared" si="30"/>
        <v>#VALUE!</v>
      </c>
      <c r="E281" s="39" t="e">
        <f t="shared" si="31"/>
        <v>#VALUE!</v>
      </c>
      <c r="F281" s="39" t="e">
        <f t="shared" si="32"/>
        <v>#VALUE!</v>
      </c>
      <c r="G281" s="39" t="e">
        <f t="shared" si="33"/>
        <v>#VALUE!</v>
      </c>
      <c r="H281" s="39" t="e">
        <f t="shared" si="34"/>
        <v>#VALUE!</v>
      </c>
    </row>
    <row r="282" spans="1:8" x14ac:dyDescent="0.25">
      <c r="A282" s="54" t="e">
        <f t="shared" si="28"/>
        <v>#VALUE!</v>
      </c>
      <c r="B282" s="54" t="e">
        <f>IF(A282&gt;$A$4*12,"",VLOOKUP(A282,Lists!$L$5:$N$605,2,FALSE))</f>
        <v>#VALUE!</v>
      </c>
      <c r="C282" s="53" t="e">
        <f t="shared" si="29"/>
        <v>#VALUE!</v>
      </c>
      <c r="D282" s="39" t="e">
        <f t="shared" si="30"/>
        <v>#VALUE!</v>
      </c>
      <c r="E282" s="39" t="e">
        <f t="shared" si="31"/>
        <v>#VALUE!</v>
      </c>
      <c r="F282" s="39" t="e">
        <f t="shared" si="32"/>
        <v>#VALUE!</v>
      </c>
      <c r="G282" s="39" t="e">
        <f t="shared" si="33"/>
        <v>#VALUE!</v>
      </c>
      <c r="H282" s="39" t="e">
        <f t="shared" si="34"/>
        <v>#VALUE!</v>
      </c>
    </row>
    <row r="283" spans="1:8" x14ac:dyDescent="0.25">
      <c r="A283" s="54" t="e">
        <f t="shared" si="28"/>
        <v>#VALUE!</v>
      </c>
      <c r="B283" s="54" t="e">
        <f>IF(A283&gt;$A$4*12,"",VLOOKUP(A283,Lists!$L$5:$N$605,2,FALSE))</f>
        <v>#VALUE!</v>
      </c>
      <c r="C283" s="53" t="e">
        <f t="shared" si="29"/>
        <v>#VALUE!</v>
      </c>
      <c r="D283" s="39" t="e">
        <f t="shared" si="30"/>
        <v>#VALUE!</v>
      </c>
      <c r="E283" s="39" t="e">
        <f t="shared" si="31"/>
        <v>#VALUE!</v>
      </c>
      <c r="F283" s="39" t="e">
        <f t="shared" si="32"/>
        <v>#VALUE!</v>
      </c>
      <c r="G283" s="39" t="e">
        <f t="shared" si="33"/>
        <v>#VALUE!</v>
      </c>
      <c r="H283" s="39" t="e">
        <f t="shared" si="34"/>
        <v>#VALUE!</v>
      </c>
    </row>
    <row r="284" spans="1:8" x14ac:dyDescent="0.25">
      <c r="A284" s="54" t="e">
        <f t="shared" si="28"/>
        <v>#VALUE!</v>
      </c>
      <c r="B284" s="54" t="e">
        <f>IF(A284&gt;$A$4*12,"",VLOOKUP(A284,Lists!$L$5:$N$605,2,FALSE))</f>
        <v>#VALUE!</v>
      </c>
      <c r="C284" s="53" t="e">
        <f t="shared" si="29"/>
        <v>#VALUE!</v>
      </c>
      <c r="D284" s="39" t="e">
        <f t="shared" si="30"/>
        <v>#VALUE!</v>
      </c>
      <c r="E284" s="39" t="e">
        <f t="shared" si="31"/>
        <v>#VALUE!</v>
      </c>
      <c r="F284" s="39" t="e">
        <f t="shared" si="32"/>
        <v>#VALUE!</v>
      </c>
      <c r="G284" s="39" t="e">
        <f t="shared" si="33"/>
        <v>#VALUE!</v>
      </c>
      <c r="H284" s="39" t="e">
        <f t="shared" si="34"/>
        <v>#VALUE!</v>
      </c>
    </row>
    <row r="285" spans="1:8" x14ac:dyDescent="0.25">
      <c r="A285" s="54" t="e">
        <f t="shared" si="28"/>
        <v>#VALUE!</v>
      </c>
      <c r="B285" s="54" t="e">
        <f>IF(A285&gt;$A$4*12,"",VLOOKUP(A285,Lists!$L$5:$N$605,2,FALSE))</f>
        <v>#VALUE!</v>
      </c>
      <c r="C285" s="53" t="e">
        <f t="shared" si="29"/>
        <v>#VALUE!</v>
      </c>
      <c r="D285" s="39" t="e">
        <f t="shared" si="30"/>
        <v>#VALUE!</v>
      </c>
      <c r="E285" s="39" t="e">
        <f t="shared" si="31"/>
        <v>#VALUE!</v>
      </c>
      <c r="F285" s="39" t="e">
        <f t="shared" si="32"/>
        <v>#VALUE!</v>
      </c>
      <c r="G285" s="39" t="e">
        <f t="shared" si="33"/>
        <v>#VALUE!</v>
      </c>
      <c r="H285" s="39" t="e">
        <f t="shared" si="34"/>
        <v>#VALUE!</v>
      </c>
    </row>
    <row r="286" spans="1:8" x14ac:dyDescent="0.25">
      <c r="A286" s="54" t="e">
        <f t="shared" si="28"/>
        <v>#VALUE!</v>
      </c>
      <c r="B286" s="54" t="e">
        <f>IF(A286&gt;$A$4*12,"",VLOOKUP(A286,Lists!$L$5:$N$605,2,FALSE))</f>
        <v>#VALUE!</v>
      </c>
      <c r="C286" s="53" t="e">
        <f t="shared" si="29"/>
        <v>#VALUE!</v>
      </c>
      <c r="D286" s="39" t="e">
        <f t="shared" si="30"/>
        <v>#VALUE!</v>
      </c>
      <c r="E286" s="39" t="e">
        <f t="shared" si="31"/>
        <v>#VALUE!</v>
      </c>
      <c r="F286" s="39" t="e">
        <f t="shared" si="32"/>
        <v>#VALUE!</v>
      </c>
      <c r="G286" s="39" t="e">
        <f t="shared" si="33"/>
        <v>#VALUE!</v>
      </c>
      <c r="H286" s="39" t="e">
        <f t="shared" si="34"/>
        <v>#VALUE!</v>
      </c>
    </row>
    <row r="287" spans="1:8" x14ac:dyDescent="0.25">
      <c r="A287" s="54" t="e">
        <f t="shared" si="28"/>
        <v>#VALUE!</v>
      </c>
      <c r="B287" s="54" t="e">
        <f>IF(A287&gt;$A$4*12,"",VLOOKUP(A287,Lists!$L$5:$N$605,2,FALSE))</f>
        <v>#VALUE!</v>
      </c>
      <c r="C287" s="53" t="e">
        <f t="shared" si="29"/>
        <v>#VALUE!</v>
      </c>
      <c r="D287" s="39" t="e">
        <f t="shared" si="30"/>
        <v>#VALUE!</v>
      </c>
      <c r="E287" s="39" t="e">
        <f t="shared" si="31"/>
        <v>#VALUE!</v>
      </c>
      <c r="F287" s="39" t="e">
        <f t="shared" si="32"/>
        <v>#VALUE!</v>
      </c>
      <c r="G287" s="39" t="e">
        <f t="shared" si="33"/>
        <v>#VALUE!</v>
      </c>
      <c r="H287" s="39" t="e">
        <f t="shared" si="34"/>
        <v>#VALUE!</v>
      </c>
    </row>
    <row r="288" spans="1:8" x14ac:dyDescent="0.25">
      <c r="A288" s="54" t="e">
        <f t="shared" si="28"/>
        <v>#VALUE!</v>
      </c>
      <c r="B288" s="54" t="e">
        <f>IF(A288&gt;$A$4*12,"",VLOOKUP(A288,Lists!$L$5:$N$605,2,FALSE))</f>
        <v>#VALUE!</v>
      </c>
      <c r="C288" s="53" t="e">
        <f t="shared" si="29"/>
        <v>#VALUE!</v>
      </c>
      <c r="D288" s="39" t="e">
        <f t="shared" si="30"/>
        <v>#VALUE!</v>
      </c>
      <c r="E288" s="39" t="e">
        <f t="shared" si="31"/>
        <v>#VALUE!</v>
      </c>
      <c r="F288" s="39" t="e">
        <f t="shared" si="32"/>
        <v>#VALUE!</v>
      </c>
      <c r="G288" s="39" t="e">
        <f t="shared" si="33"/>
        <v>#VALUE!</v>
      </c>
      <c r="H288" s="39" t="e">
        <f t="shared" si="34"/>
        <v>#VALUE!</v>
      </c>
    </row>
    <row r="289" spans="1:8" x14ac:dyDescent="0.25">
      <c r="A289" s="54" t="e">
        <f t="shared" si="28"/>
        <v>#VALUE!</v>
      </c>
      <c r="B289" s="54" t="e">
        <f>IF(A289&gt;$A$4*12,"",VLOOKUP(A289,Lists!$L$5:$N$605,2,FALSE))</f>
        <v>#VALUE!</v>
      </c>
      <c r="C289" s="53" t="e">
        <f t="shared" si="29"/>
        <v>#VALUE!</v>
      </c>
      <c r="D289" s="39" t="e">
        <f t="shared" si="30"/>
        <v>#VALUE!</v>
      </c>
      <c r="E289" s="39" t="e">
        <f t="shared" si="31"/>
        <v>#VALUE!</v>
      </c>
      <c r="F289" s="39" t="e">
        <f t="shared" si="32"/>
        <v>#VALUE!</v>
      </c>
      <c r="G289" s="39" t="e">
        <f t="shared" si="33"/>
        <v>#VALUE!</v>
      </c>
      <c r="H289" s="39" t="e">
        <f t="shared" si="34"/>
        <v>#VALUE!</v>
      </c>
    </row>
    <row r="290" spans="1:8" x14ac:dyDescent="0.25">
      <c r="A290" s="54" t="e">
        <f t="shared" si="28"/>
        <v>#VALUE!</v>
      </c>
      <c r="B290" s="54" t="e">
        <f>IF(A290&gt;$A$4*12,"",VLOOKUP(A290,Lists!$L$5:$N$605,2,FALSE))</f>
        <v>#VALUE!</v>
      </c>
      <c r="C290" s="53" t="e">
        <f t="shared" si="29"/>
        <v>#VALUE!</v>
      </c>
      <c r="D290" s="39" t="e">
        <f t="shared" si="30"/>
        <v>#VALUE!</v>
      </c>
      <c r="E290" s="39" t="e">
        <f t="shared" si="31"/>
        <v>#VALUE!</v>
      </c>
      <c r="F290" s="39" t="e">
        <f t="shared" si="32"/>
        <v>#VALUE!</v>
      </c>
      <c r="G290" s="39" t="e">
        <f t="shared" si="33"/>
        <v>#VALUE!</v>
      </c>
      <c r="H290" s="39" t="e">
        <f t="shared" si="34"/>
        <v>#VALUE!</v>
      </c>
    </row>
    <row r="291" spans="1:8" x14ac:dyDescent="0.25">
      <c r="A291" s="54" t="e">
        <f t="shared" si="28"/>
        <v>#VALUE!</v>
      </c>
      <c r="B291" s="54" t="e">
        <f>IF(A291&gt;$A$4*12,"",VLOOKUP(A291,Lists!$L$5:$N$605,2,FALSE))</f>
        <v>#VALUE!</v>
      </c>
      <c r="C291" s="53" t="e">
        <f t="shared" si="29"/>
        <v>#VALUE!</v>
      </c>
      <c r="D291" s="39" t="e">
        <f t="shared" si="30"/>
        <v>#VALUE!</v>
      </c>
      <c r="E291" s="39" t="e">
        <f t="shared" si="31"/>
        <v>#VALUE!</v>
      </c>
      <c r="F291" s="39" t="e">
        <f t="shared" si="32"/>
        <v>#VALUE!</v>
      </c>
      <c r="G291" s="39" t="e">
        <f t="shared" si="33"/>
        <v>#VALUE!</v>
      </c>
      <c r="H291" s="39" t="e">
        <f t="shared" si="34"/>
        <v>#VALUE!</v>
      </c>
    </row>
    <row r="292" spans="1:8" x14ac:dyDescent="0.25">
      <c r="A292" s="54" t="e">
        <f t="shared" si="28"/>
        <v>#VALUE!</v>
      </c>
      <c r="B292" s="54" t="e">
        <f>IF(A292&gt;$A$4*12,"",VLOOKUP(A292,Lists!$L$5:$N$605,2,FALSE))</f>
        <v>#VALUE!</v>
      </c>
      <c r="C292" s="53" t="e">
        <f t="shared" si="29"/>
        <v>#VALUE!</v>
      </c>
      <c r="D292" s="39" t="e">
        <f t="shared" si="30"/>
        <v>#VALUE!</v>
      </c>
      <c r="E292" s="39" t="e">
        <f t="shared" si="31"/>
        <v>#VALUE!</v>
      </c>
      <c r="F292" s="39" t="e">
        <f t="shared" si="32"/>
        <v>#VALUE!</v>
      </c>
      <c r="G292" s="39" t="e">
        <f t="shared" si="33"/>
        <v>#VALUE!</v>
      </c>
      <c r="H292" s="39" t="e">
        <f t="shared" si="34"/>
        <v>#VALUE!</v>
      </c>
    </row>
    <row r="293" spans="1:8" x14ac:dyDescent="0.25">
      <c r="A293" s="54" t="e">
        <f t="shared" si="28"/>
        <v>#VALUE!</v>
      </c>
      <c r="B293" s="54" t="e">
        <f>IF(A293&gt;$A$4*12,"",VLOOKUP(A293,Lists!$L$5:$N$605,2,FALSE))</f>
        <v>#VALUE!</v>
      </c>
      <c r="C293" s="53" t="e">
        <f t="shared" si="29"/>
        <v>#VALUE!</v>
      </c>
      <c r="D293" s="39" t="e">
        <f t="shared" si="30"/>
        <v>#VALUE!</v>
      </c>
      <c r="E293" s="39" t="e">
        <f t="shared" si="31"/>
        <v>#VALUE!</v>
      </c>
      <c r="F293" s="39" t="e">
        <f t="shared" si="32"/>
        <v>#VALUE!</v>
      </c>
      <c r="G293" s="39" t="e">
        <f t="shared" si="33"/>
        <v>#VALUE!</v>
      </c>
      <c r="H293" s="39" t="e">
        <f t="shared" si="34"/>
        <v>#VALUE!</v>
      </c>
    </row>
    <row r="294" spans="1:8" x14ac:dyDescent="0.25">
      <c r="A294" s="54" t="e">
        <f t="shared" si="28"/>
        <v>#VALUE!</v>
      </c>
      <c r="B294" s="54" t="e">
        <f>IF(A294&gt;$A$4*12,"",VLOOKUP(A294,Lists!$L$5:$N$605,2,FALSE))</f>
        <v>#VALUE!</v>
      </c>
      <c r="C294" s="53" t="e">
        <f t="shared" si="29"/>
        <v>#VALUE!</v>
      </c>
      <c r="D294" s="39" t="e">
        <f t="shared" si="30"/>
        <v>#VALUE!</v>
      </c>
      <c r="E294" s="39" t="e">
        <f t="shared" si="31"/>
        <v>#VALUE!</v>
      </c>
      <c r="F294" s="39" t="e">
        <f t="shared" si="32"/>
        <v>#VALUE!</v>
      </c>
      <c r="G294" s="39" t="e">
        <f t="shared" si="33"/>
        <v>#VALUE!</v>
      </c>
      <c r="H294" s="39" t="e">
        <f t="shared" si="34"/>
        <v>#VALUE!</v>
      </c>
    </row>
    <row r="295" spans="1:8" x14ac:dyDescent="0.25">
      <c r="A295" s="54" t="e">
        <f t="shared" si="28"/>
        <v>#VALUE!</v>
      </c>
      <c r="B295" s="54" t="e">
        <f>IF(A295&gt;$A$4*12,"",VLOOKUP(A295,Lists!$L$5:$N$605,2,FALSE))</f>
        <v>#VALUE!</v>
      </c>
      <c r="C295" s="53" t="e">
        <f t="shared" si="29"/>
        <v>#VALUE!</v>
      </c>
      <c r="D295" s="39" t="e">
        <f t="shared" si="30"/>
        <v>#VALUE!</v>
      </c>
      <c r="E295" s="39" t="e">
        <f t="shared" si="31"/>
        <v>#VALUE!</v>
      </c>
      <c r="F295" s="39" t="e">
        <f t="shared" si="32"/>
        <v>#VALUE!</v>
      </c>
      <c r="G295" s="39" t="e">
        <f t="shared" si="33"/>
        <v>#VALUE!</v>
      </c>
      <c r="H295" s="39" t="e">
        <f t="shared" si="34"/>
        <v>#VALUE!</v>
      </c>
    </row>
    <row r="296" spans="1:8" x14ac:dyDescent="0.25">
      <c r="A296" s="54" t="e">
        <f t="shared" si="28"/>
        <v>#VALUE!</v>
      </c>
      <c r="B296" s="54" t="e">
        <f>IF(A296&gt;$A$4*12,"",VLOOKUP(A296,Lists!$L$5:$N$605,2,FALSE))</f>
        <v>#VALUE!</v>
      </c>
      <c r="C296" s="53" t="e">
        <f t="shared" si="29"/>
        <v>#VALUE!</v>
      </c>
      <c r="D296" s="39" t="e">
        <f t="shared" si="30"/>
        <v>#VALUE!</v>
      </c>
      <c r="E296" s="39" t="e">
        <f t="shared" si="31"/>
        <v>#VALUE!</v>
      </c>
      <c r="F296" s="39" t="e">
        <f t="shared" si="32"/>
        <v>#VALUE!</v>
      </c>
      <c r="G296" s="39" t="e">
        <f t="shared" si="33"/>
        <v>#VALUE!</v>
      </c>
      <c r="H296" s="39" t="e">
        <f t="shared" si="34"/>
        <v>#VALUE!</v>
      </c>
    </row>
    <row r="297" spans="1:8" x14ac:dyDescent="0.25">
      <c r="A297" s="54" t="e">
        <f t="shared" si="28"/>
        <v>#VALUE!</v>
      </c>
      <c r="B297" s="54" t="e">
        <f>IF(A297&gt;$A$4*12,"",VLOOKUP(A297,Lists!$L$5:$N$605,2,FALSE))</f>
        <v>#VALUE!</v>
      </c>
      <c r="C297" s="53" t="e">
        <f t="shared" si="29"/>
        <v>#VALUE!</v>
      </c>
      <c r="D297" s="39" t="e">
        <f t="shared" si="30"/>
        <v>#VALUE!</v>
      </c>
      <c r="E297" s="39" t="e">
        <f t="shared" si="31"/>
        <v>#VALUE!</v>
      </c>
      <c r="F297" s="39" t="e">
        <f t="shared" si="32"/>
        <v>#VALUE!</v>
      </c>
      <c r="G297" s="39" t="e">
        <f t="shared" si="33"/>
        <v>#VALUE!</v>
      </c>
      <c r="H297" s="39" t="e">
        <f t="shared" si="34"/>
        <v>#VALUE!</v>
      </c>
    </row>
    <row r="298" spans="1:8" x14ac:dyDescent="0.25">
      <c r="A298" s="54" t="e">
        <f t="shared" si="28"/>
        <v>#VALUE!</v>
      </c>
      <c r="B298" s="54" t="e">
        <f>IF(A298&gt;$A$4*12,"",VLOOKUP(A298,Lists!$L$5:$N$605,2,FALSE))</f>
        <v>#VALUE!</v>
      </c>
      <c r="C298" s="53" t="e">
        <f t="shared" si="29"/>
        <v>#VALUE!</v>
      </c>
      <c r="D298" s="39" t="e">
        <f t="shared" si="30"/>
        <v>#VALUE!</v>
      </c>
      <c r="E298" s="39" t="e">
        <f t="shared" si="31"/>
        <v>#VALUE!</v>
      </c>
      <c r="F298" s="39" t="e">
        <f t="shared" si="32"/>
        <v>#VALUE!</v>
      </c>
      <c r="G298" s="39" t="e">
        <f t="shared" si="33"/>
        <v>#VALUE!</v>
      </c>
      <c r="H298" s="39" t="e">
        <f t="shared" si="34"/>
        <v>#VALUE!</v>
      </c>
    </row>
    <row r="299" spans="1:8" x14ac:dyDescent="0.25">
      <c r="A299" s="54" t="e">
        <f t="shared" si="28"/>
        <v>#VALUE!</v>
      </c>
      <c r="B299" s="54" t="e">
        <f>IF(A299&gt;$A$4*12,"",VLOOKUP(A299,Lists!$L$5:$N$605,2,FALSE))</f>
        <v>#VALUE!</v>
      </c>
      <c r="C299" s="53" t="e">
        <f t="shared" si="29"/>
        <v>#VALUE!</v>
      </c>
      <c r="D299" s="39" t="e">
        <f t="shared" si="30"/>
        <v>#VALUE!</v>
      </c>
      <c r="E299" s="39" t="e">
        <f t="shared" si="31"/>
        <v>#VALUE!</v>
      </c>
      <c r="F299" s="39" t="e">
        <f t="shared" si="32"/>
        <v>#VALUE!</v>
      </c>
      <c r="G299" s="39" t="e">
        <f t="shared" si="33"/>
        <v>#VALUE!</v>
      </c>
      <c r="H299" s="39" t="e">
        <f t="shared" si="34"/>
        <v>#VALUE!</v>
      </c>
    </row>
    <row r="300" spans="1:8" x14ac:dyDescent="0.25">
      <c r="A300" s="54" t="e">
        <f t="shared" si="28"/>
        <v>#VALUE!</v>
      </c>
      <c r="B300" s="54" t="e">
        <f>IF(A300&gt;$A$4*12,"",VLOOKUP(A300,Lists!$L$5:$N$605,2,FALSE))</f>
        <v>#VALUE!</v>
      </c>
      <c r="C300" s="53" t="e">
        <f t="shared" si="29"/>
        <v>#VALUE!</v>
      </c>
      <c r="D300" s="39" t="e">
        <f t="shared" si="30"/>
        <v>#VALUE!</v>
      </c>
      <c r="E300" s="39" t="e">
        <f t="shared" si="31"/>
        <v>#VALUE!</v>
      </c>
      <c r="F300" s="39" t="e">
        <f t="shared" si="32"/>
        <v>#VALUE!</v>
      </c>
      <c r="G300" s="39" t="e">
        <f t="shared" si="33"/>
        <v>#VALUE!</v>
      </c>
      <c r="H300" s="39" t="e">
        <f t="shared" si="34"/>
        <v>#VALUE!</v>
      </c>
    </row>
    <row r="301" spans="1:8" x14ac:dyDescent="0.25">
      <c r="A301" s="54" t="e">
        <f t="shared" si="28"/>
        <v>#VALUE!</v>
      </c>
      <c r="B301" s="54" t="e">
        <f>IF(A301&gt;$A$4*12,"",VLOOKUP(A301,Lists!$L$5:$N$605,2,FALSE))</f>
        <v>#VALUE!</v>
      </c>
      <c r="C301" s="53" t="e">
        <f t="shared" si="29"/>
        <v>#VALUE!</v>
      </c>
      <c r="D301" s="39" t="e">
        <f t="shared" si="30"/>
        <v>#VALUE!</v>
      </c>
      <c r="E301" s="39" t="e">
        <f t="shared" si="31"/>
        <v>#VALUE!</v>
      </c>
      <c r="F301" s="39" t="e">
        <f t="shared" si="32"/>
        <v>#VALUE!</v>
      </c>
      <c r="G301" s="39" t="e">
        <f t="shared" si="33"/>
        <v>#VALUE!</v>
      </c>
      <c r="H301" s="39" t="e">
        <f t="shared" si="34"/>
        <v>#VALUE!</v>
      </c>
    </row>
    <row r="302" spans="1:8" x14ac:dyDescent="0.25">
      <c r="A302" s="54" t="e">
        <f t="shared" si="28"/>
        <v>#VALUE!</v>
      </c>
      <c r="B302" s="54" t="e">
        <f>IF(A302&gt;$A$4*12,"",VLOOKUP(A302,Lists!$L$5:$N$605,2,FALSE))</f>
        <v>#VALUE!</v>
      </c>
      <c r="C302" s="53" t="e">
        <f t="shared" si="29"/>
        <v>#VALUE!</v>
      </c>
      <c r="D302" s="39" t="e">
        <f t="shared" si="30"/>
        <v>#VALUE!</v>
      </c>
      <c r="E302" s="39" t="e">
        <f t="shared" si="31"/>
        <v>#VALUE!</v>
      </c>
      <c r="F302" s="39" t="e">
        <f t="shared" si="32"/>
        <v>#VALUE!</v>
      </c>
      <c r="G302" s="39" t="e">
        <f t="shared" si="33"/>
        <v>#VALUE!</v>
      </c>
      <c r="H302" s="39" t="e">
        <f t="shared" si="34"/>
        <v>#VALUE!</v>
      </c>
    </row>
    <row r="303" spans="1:8" x14ac:dyDescent="0.25">
      <c r="A303" s="54" t="e">
        <f t="shared" si="28"/>
        <v>#VALUE!</v>
      </c>
      <c r="B303" s="54" t="e">
        <f>IF(A303&gt;$A$4*12,"",VLOOKUP(A303,Lists!$L$5:$N$605,2,FALSE))</f>
        <v>#VALUE!</v>
      </c>
      <c r="C303" s="53" t="e">
        <f t="shared" si="29"/>
        <v>#VALUE!</v>
      </c>
      <c r="D303" s="39" t="e">
        <f t="shared" si="30"/>
        <v>#VALUE!</v>
      </c>
      <c r="E303" s="39" t="e">
        <f t="shared" si="31"/>
        <v>#VALUE!</v>
      </c>
      <c r="F303" s="39" t="e">
        <f t="shared" si="32"/>
        <v>#VALUE!</v>
      </c>
      <c r="G303" s="39" t="e">
        <f t="shared" si="33"/>
        <v>#VALUE!</v>
      </c>
      <c r="H303" s="39" t="e">
        <f t="shared" si="34"/>
        <v>#VALUE!</v>
      </c>
    </row>
    <row r="304" spans="1:8" x14ac:dyDescent="0.25">
      <c r="A304" s="54" t="e">
        <f t="shared" si="28"/>
        <v>#VALUE!</v>
      </c>
      <c r="B304" s="54" t="e">
        <f>IF(A304&gt;$A$4*12,"",VLOOKUP(A304,Lists!$L$5:$N$605,2,FALSE))</f>
        <v>#VALUE!</v>
      </c>
      <c r="C304" s="53" t="e">
        <f t="shared" si="29"/>
        <v>#VALUE!</v>
      </c>
      <c r="D304" s="39" t="e">
        <f t="shared" si="30"/>
        <v>#VALUE!</v>
      </c>
      <c r="E304" s="39" t="e">
        <f t="shared" si="31"/>
        <v>#VALUE!</v>
      </c>
      <c r="F304" s="39" t="e">
        <f t="shared" si="32"/>
        <v>#VALUE!</v>
      </c>
      <c r="G304" s="39" t="e">
        <f t="shared" si="33"/>
        <v>#VALUE!</v>
      </c>
      <c r="H304" s="39" t="e">
        <f t="shared" si="34"/>
        <v>#VALUE!</v>
      </c>
    </row>
    <row r="305" spans="1:8" x14ac:dyDescent="0.25">
      <c r="A305" s="54" t="e">
        <f t="shared" si="28"/>
        <v>#VALUE!</v>
      </c>
      <c r="B305" s="54" t="e">
        <f>IF(A305&gt;$A$4*12,"",VLOOKUP(A305,Lists!$L$5:$N$605,2,FALSE))</f>
        <v>#VALUE!</v>
      </c>
      <c r="C305" s="53" t="e">
        <f t="shared" si="29"/>
        <v>#VALUE!</v>
      </c>
      <c r="D305" s="39" t="e">
        <f t="shared" si="30"/>
        <v>#VALUE!</v>
      </c>
      <c r="E305" s="39" t="e">
        <f t="shared" si="31"/>
        <v>#VALUE!</v>
      </c>
      <c r="F305" s="39" t="e">
        <f t="shared" si="32"/>
        <v>#VALUE!</v>
      </c>
      <c r="G305" s="39" t="e">
        <f t="shared" si="33"/>
        <v>#VALUE!</v>
      </c>
      <c r="H305" s="39" t="e">
        <f t="shared" si="34"/>
        <v>#VALUE!</v>
      </c>
    </row>
    <row r="306" spans="1:8" x14ac:dyDescent="0.25">
      <c r="A306" s="54" t="e">
        <f t="shared" si="28"/>
        <v>#VALUE!</v>
      </c>
      <c r="B306" s="54" t="e">
        <f>IF(A306&gt;$A$4*12,"",VLOOKUP(A306,Lists!$L$5:$N$605,2,FALSE))</f>
        <v>#VALUE!</v>
      </c>
      <c r="C306" s="53" t="e">
        <f t="shared" si="29"/>
        <v>#VALUE!</v>
      </c>
      <c r="D306" s="39" t="e">
        <f t="shared" si="30"/>
        <v>#VALUE!</v>
      </c>
      <c r="E306" s="39" t="e">
        <f t="shared" si="31"/>
        <v>#VALUE!</v>
      </c>
      <c r="F306" s="39" t="e">
        <f t="shared" si="32"/>
        <v>#VALUE!</v>
      </c>
      <c r="G306" s="39" t="e">
        <f t="shared" si="33"/>
        <v>#VALUE!</v>
      </c>
      <c r="H306" s="39" t="e">
        <f t="shared" si="34"/>
        <v>#VALUE!</v>
      </c>
    </row>
    <row r="307" spans="1:8" x14ac:dyDescent="0.25">
      <c r="A307" s="54" t="e">
        <f t="shared" si="28"/>
        <v>#VALUE!</v>
      </c>
      <c r="B307" s="54" t="e">
        <f>IF(A307&gt;$A$4*12,"",VLOOKUP(A307,Lists!$L$5:$N$605,2,FALSE))</f>
        <v>#VALUE!</v>
      </c>
      <c r="C307" s="53" t="e">
        <f t="shared" si="29"/>
        <v>#VALUE!</v>
      </c>
      <c r="D307" s="39" t="e">
        <f t="shared" si="30"/>
        <v>#VALUE!</v>
      </c>
      <c r="E307" s="39" t="e">
        <f t="shared" si="31"/>
        <v>#VALUE!</v>
      </c>
      <c r="F307" s="39" t="e">
        <f t="shared" si="32"/>
        <v>#VALUE!</v>
      </c>
      <c r="G307" s="39" t="e">
        <f t="shared" si="33"/>
        <v>#VALUE!</v>
      </c>
      <c r="H307" s="39" t="e">
        <f t="shared" si="34"/>
        <v>#VALUE!</v>
      </c>
    </row>
    <row r="308" spans="1:8" x14ac:dyDescent="0.25">
      <c r="A308" s="54" t="e">
        <f t="shared" si="28"/>
        <v>#VALUE!</v>
      </c>
      <c r="B308" s="54" t="e">
        <f>IF(A308&gt;$A$4*12,"",VLOOKUP(A308,Lists!$L$5:$N$605,2,FALSE))</f>
        <v>#VALUE!</v>
      </c>
      <c r="C308" s="53" t="e">
        <f t="shared" si="29"/>
        <v>#VALUE!</v>
      </c>
      <c r="D308" s="39" t="e">
        <f t="shared" si="30"/>
        <v>#VALUE!</v>
      </c>
      <c r="E308" s="39" t="e">
        <f t="shared" si="31"/>
        <v>#VALUE!</v>
      </c>
      <c r="F308" s="39" t="e">
        <f t="shared" si="32"/>
        <v>#VALUE!</v>
      </c>
      <c r="G308" s="39" t="e">
        <f t="shared" si="33"/>
        <v>#VALUE!</v>
      </c>
      <c r="H308" s="39" t="e">
        <f t="shared" si="34"/>
        <v>#VALUE!</v>
      </c>
    </row>
    <row r="309" spans="1:8" x14ac:dyDescent="0.25">
      <c r="A309" s="54" t="e">
        <f t="shared" si="28"/>
        <v>#VALUE!</v>
      </c>
      <c r="B309" s="54" t="e">
        <f>IF(A309&gt;$A$4*12,"",VLOOKUP(A309,Lists!$L$5:$N$605,2,FALSE))</f>
        <v>#VALUE!</v>
      </c>
      <c r="C309" s="53" t="e">
        <f t="shared" si="29"/>
        <v>#VALUE!</v>
      </c>
      <c r="D309" s="39" t="e">
        <f t="shared" si="30"/>
        <v>#VALUE!</v>
      </c>
      <c r="E309" s="39" t="e">
        <f t="shared" si="31"/>
        <v>#VALUE!</v>
      </c>
      <c r="F309" s="39" t="e">
        <f t="shared" si="32"/>
        <v>#VALUE!</v>
      </c>
      <c r="G309" s="39" t="e">
        <f t="shared" si="33"/>
        <v>#VALUE!</v>
      </c>
      <c r="H309" s="39" t="e">
        <f t="shared" si="34"/>
        <v>#VALUE!</v>
      </c>
    </row>
    <row r="310" spans="1:8" x14ac:dyDescent="0.25">
      <c r="A310" s="54" t="e">
        <f t="shared" si="28"/>
        <v>#VALUE!</v>
      </c>
      <c r="B310" s="54" t="e">
        <f>IF(A310&gt;$A$4*12,"",VLOOKUP(A310,Lists!$L$5:$N$605,2,FALSE))</f>
        <v>#VALUE!</v>
      </c>
      <c r="C310" s="53" t="e">
        <f t="shared" si="29"/>
        <v>#VALUE!</v>
      </c>
      <c r="D310" s="39" t="e">
        <f t="shared" si="30"/>
        <v>#VALUE!</v>
      </c>
      <c r="E310" s="39" t="e">
        <f t="shared" si="31"/>
        <v>#VALUE!</v>
      </c>
      <c r="F310" s="39" t="e">
        <f t="shared" si="32"/>
        <v>#VALUE!</v>
      </c>
      <c r="G310" s="39" t="e">
        <f t="shared" si="33"/>
        <v>#VALUE!</v>
      </c>
      <c r="H310" s="39" t="e">
        <f t="shared" si="34"/>
        <v>#VALUE!</v>
      </c>
    </row>
    <row r="311" spans="1:8" x14ac:dyDescent="0.25">
      <c r="A311" s="54" t="e">
        <f t="shared" si="28"/>
        <v>#VALUE!</v>
      </c>
      <c r="B311" s="54" t="e">
        <f>IF(A311&gt;$A$4*12,"",VLOOKUP(A311,Lists!$L$5:$N$605,2,FALSE))</f>
        <v>#VALUE!</v>
      </c>
      <c r="C311" s="53" t="e">
        <f t="shared" si="29"/>
        <v>#VALUE!</v>
      </c>
      <c r="D311" s="39" t="e">
        <f t="shared" si="30"/>
        <v>#VALUE!</v>
      </c>
      <c r="E311" s="39" t="e">
        <f t="shared" si="31"/>
        <v>#VALUE!</v>
      </c>
      <c r="F311" s="39" t="e">
        <f t="shared" si="32"/>
        <v>#VALUE!</v>
      </c>
      <c r="G311" s="39" t="e">
        <f t="shared" si="33"/>
        <v>#VALUE!</v>
      </c>
      <c r="H311" s="39" t="e">
        <f t="shared" si="34"/>
        <v>#VALUE!</v>
      </c>
    </row>
    <row r="312" spans="1:8" x14ac:dyDescent="0.25">
      <c r="A312" s="54" t="e">
        <f t="shared" si="28"/>
        <v>#VALUE!</v>
      </c>
      <c r="B312" s="54" t="e">
        <f>IF(A312&gt;$A$4*12,"",VLOOKUP(A312,Lists!$L$5:$N$605,2,FALSE))</f>
        <v>#VALUE!</v>
      </c>
      <c r="C312" s="53" t="e">
        <f t="shared" si="29"/>
        <v>#VALUE!</v>
      </c>
      <c r="D312" s="39" t="e">
        <f t="shared" si="30"/>
        <v>#VALUE!</v>
      </c>
      <c r="E312" s="39" t="e">
        <f t="shared" si="31"/>
        <v>#VALUE!</v>
      </c>
      <c r="F312" s="39" t="e">
        <f t="shared" si="32"/>
        <v>#VALUE!</v>
      </c>
      <c r="G312" s="39" t="e">
        <f t="shared" si="33"/>
        <v>#VALUE!</v>
      </c>
      <c r="H312" s="39" t="e">
        <f t="shared" si="34"/>
        <v>#VALUE!</v>
      </c>
    </row>
    <row r="313" spans="1:8" x14ac:dyDescent="0.25">
      <c r="A313" s="54" t="e">
        <f t="shared" si="28"/>
        <v>#VALUE!</v>
      </c>
      <c r="B313" s="54" t="e">
        <f>IF(A313&gt;$A$4*12,"",VLOOKUP(A313,Lists!$L$5:$N$605,2,FALSE))</f>
        <v>#VALUE!</v>
      </c>
      <c r="C313" s="53" t="e">
        <f t="shared" si="29"/>
        <v>#VALUE!</v>
      </c>
      <c r="D313" s="39" t="e">
        <f t="shared" si="30"/>
        <v>#VALUE!</v>
      </c>
      <c r="E313" s="39" t="e">
        <f t="shared" si="31"/>
        <v>#VALUE!</v>
      </c>
      <c r="F313" s="39" t="e">
        <f t="shared" si="32"/>
        <v>#VALUE!</v>
      </c>
      <c r="G313" s="39" t="e">
        <f t="shared" si="33"/>
        <v>#VALUE!</v>
      </c>
      <c r="H313" s="39" t="e">
        <f t="shared" si="34"/>
        <v>#VALUE!</v>
      </c>
    </row>
    <row r="314" spans="1:8" x14ac:dyDescent="0.25">
      <c r="A314" s="54" t="e">
        <f t="shared" si="28"/>
        <v>#VALUE!</v>
      </c>
      <c r="B314" s="54" t="e">
        <f>IF(A314&gt;$A$4*12,"",VLOOKUP(A314,Lists!$L$5:$N$605,2,FALSE))</f>
        <v>#VALUE!</v>
      </c>
      <c r="C314" s="53" t="e">
        <f t="shared" si="29"/>
        <v>#VALUE!</v>
      </c>
      <c r="D314" s="39" t="e">
        <f t="shared" si="30"/>
        <v>#VALUE!</v>
      </c>
      <c r="E314" s="39" t="e">
        <f t="shared" si="31"/>
        <v>#VALUE!</v>
      </c>
      <c r="F314" s="39" t="e">
        <f t="shared" si="32"/>
        <v>#VALUE!</v>
      </c>
      <c r="G314" s="39" t="e">
        <f t="shared" si="33"/>
        <v>#VALUE!</v>
      </c>
      <c r="H314" s="39" t="e">
        <f t="shared" si="34"/>
        <v>#VALUE!</v>
      </c>
    </row>
    <row r="315" spans="1:8" x14ac:dyDescent="0.25">
      <c r="A315" s="54" t="e">
        <f t="shared" si="28"/>
        <v>#VALUE!</v>
      </c>
      <c r="B315" s="54" t="e">
        <f>IF(A315&gt;$A$4*12,"",VLOOKUP(A315,Lists!$L$5:$N$605,2,FALSE))</f>
        <v>#VALUE!</v>
      </c>
      <c r="C315" s="53" t="e">
        <f t="shared" si="29"/>
        <v>#VALUE!</v>
      </c>
      <c r="D315" s="39" t="e">
        <f t="shared" si="30"/>
        <v>#VALUE!</v>
      </c>
      <c r="E315" s="39" t="e">
        <f t="shared" si="31"/>
        <v>#VALUE!</v>
      </c>
      <c r="F315" s="39" t="e">
        <f t="shared" si="32"/>
        <v>#VALUE!</v>
      </c>
      <c r="G315" s="39" t="e">
        <f t="shared" si="33"/>
        <v>#VALUE!</v>
      </c>
      <c r="H315" s="39" t="e">
        <f t="shared" si="34"/>
        <v>#VALUE!</v>
      </c>
    </row>
    <row r="316" spans="1:8" x14ac:dyDescent="0.25">
      <c r="A316" s="54" t="e">
        <f t="shared" si="28"/>
        <v>#VALUE!</v>
      </c>
      <c r="B316" s="54" t="e">
        <f>IF(A316&gt;$A$4*12,"",VLOOKUP(A316,Lists!$L$5:$N$605,2,FALSE))</f>
        <v>#VALUE!</v>
      </c>
      <c r="C316" s="53" t="e">
        <f t="shared" si="29"/>
        <v>#VALUE!</v>
      </c>
      <c r="D316" s="39" t="e">
        <f t="shared" si="30"/>
        <v>#VALUE!</v>
      </c>
      <c r="E316" s="39" t="e">
        <f t="shared" si="31"/>
        <v>#VALUE!</v>
      </c>
      <c r="F316" s="39" t="e">
        <f t="shared" si="32"/>
        <v>#VALUE!</v>
      </c>
      <c r="G316" s="39" t="e">
        <f t="shared" si="33"/>
        <v>#VALUE!</v>
      </c>
      <c r="H316" s="39" t="e">
        <f t="shared" si="34"/>
        <v>#VALUE!</v>
      </c>
    </row>
    <row r="317" spans="1:8" x14ac:dyDescent="0.25">
      <c r="A317" s="54" t="e">
        <f t="shared" si="28"/>
        <v>#VALUE!</v>
      </c>
      <c r="B317" s="54" t="e">
        <f>IF(A317&gt;$A$4*12,"",VLOOKUP(A317,Lists!$L$5:$N$605,2,FALSE))</f>
        <v>#VALUE!</v>
      </c>
      <c r="C317" s="53" t="e">
        <f t="shared" si="29"/>
        <v>#VALUE!</v>
      </c>
      <c r="D317" s="39" t="e">
        <f t="shared" si="30"/>
        <v>#VALUE!</v>
      </c>
      <c r="E317" s="39" t="e">
        <f t="shared" si="31"/>
        <v>#VALUE!</v>
      </c>
      <c r="F317" s="39" t="e">
        <f t="shared" si="32"/>
        <v>#VALUE!</v>
      </c>
      <c r="G317" s="39" t="e">
        <f t="shared" si="33"/>
        <v>#VALUE!</v>
      </c>
      <c r="H317" s="39" t="e">
        <f t="shared" si="34"/>
        <v>#VALUE!</v>
      </c>
    </row>
    <row r="318" spans="1:8" x14ac:dyDescent="0.25">
      <c r="A318" s="54" t="e">
        <f t="shared" si="28"/>
        <v>#VALUE!</v>
      </c>
      <c r="B318" s="54" t="e">
        <f>IF(A318&gt;$A$4*12,"",VLOOKUP(A318,Lists!$L$5:$N$605,2,FALSE))</f>
        <v>#VALUE!</v>
      </c>
      <c r="C318" s="53" t="e">
        <f t="shared" si="29"/>
        <v>#VALUE!</v>
      </c>
      <c r="D318" s="39" t="e">
        <f t="shared" si="30"/>
        <v>#VALUE!</v>
      </c>
      <c r="E318" s="39" t="e">
        <f t="shared" si="31"/>
        <v>#VALUE!</v>
      </c>
      <c r="F318" s="39" t="e">
        <f t="shared" si="32"/>
        <v>#VALUE!</v>
      </c>
      <c r="G318" s="39" t="e">
        <f t="shared" si="33"/>
        <v>#VALUE!</v>
      </c>
      <c r="H318" s="39" t="e">
        <f t="shared" si="34"/>
        <v>#VALUE!</v>
      </c>
    </row>
    <row r="319" spans="1:8" x14ac:dyDescent="0.25">
      <c r="A319" s="54" t="e">
        <f t="shared" si="28"/>
        <v>#VALUE!</v>
      </c>
      <c r="B319" s="54" t="e">
        <f>IF(A319&gt;$A$4*12,"",VLOOKUP(A319,Lists!$L$5:$N$605,2,FALSE))</f>
        <v>#VALUE!</v>
      </c>
      <c r="C319" s="53" t="e">
        <f t="shared" si="29"/>
        <v>#VALUE!</v>
      </c>
      <c r="D319" s="39" t="e">
        <f t="shared" si="30"/>
        <v>#VALUE!</v>
      </c>
      <c r="E319" s="39" t="e">
        <f t="shared" si="31"/>
        <v>#VALUE!</v>
      </c>
      <c r="F319" s="39" t="e">
        <f t="shared" si="32"/>
        <v>#VALUE!</v>
      </c>
      <c r="G319" s="39" t="e">
        <f t="shared" si="33"/>
        <v>#VALUE!</v>
      </c>
      <c r="H319" s="39" t="e">
        <f t="shared" si="34"/>
        <v>#VALUE!</v>
      </c>
    </row>
    <row r="320" spans="1:8" x14ac:dyDescent="0.25">
      <c r="A320" s="54" t="e">
        <f t="shared" si="28"/>
        <v>#VALUE!</v>
      </c>
      <c r="B320" s="54" t="e">
        <f>IF(A320&gt;$A$4*12,"",VLOOKUP(A320,Lists!$L$5:$N$605,2,FALSE))</f>
        <v>#VALUE!</v>
      </c>
      <c r="C320" s="53" t="e">
        <f t="shared" si="29"/>
        <v>#VALUE!</v>
      </c>
      <c r="D320" s="39" t="e">
        <f t="shared" si="30"/>
        <v>#VALUE!</v>
      </c>
      <c r="E320" s="39" t="e">
        <f t="shared" si="31"/>
        <v>#VALUE!</v>
      </c>
      <c r="F320" s="39" t="e">
        <f t="shared" si="32"/>
        <v>#VALUE!</v>
      </c>
      <c r="G320" s="39" t="e">
        <f t="shared" si="33"/>
        <v>#VALUE!</v>
      </c>
      <c r="H320" s="39" t="e">
        <f t="shared" si="34"/>
        <v>#VALUE!</v>
      </c>
    </row>
    <row r="321" spans="1:8" x14ac:dyDescent="0.25">
      <c r="A321" s="54" t="e">
        <f t="shared" si="28"/>
        <v>#VALUE!</v>
      </c>
      <c r="B321" s="54" t="e">
        <f>IF(A321&gt;$A$4*12,"",VLOOKUP(A321,Lists!$L$5:$N$605,2,FALSE))</f>
        <v>#VALUE!</v>
      </c>
      <c r="C321" s="53" t="e">
        <f t="shared" si="29"/>
        <v>#VALUE!</v>
      </c>
      <c r="D321" s="39" t="e">
        <f t="shared" si="30"/>
        <v>#VALUE!</v>
      </c>
      <c r="E321" s="39" t="e">
        <f t="shared" si="31"/>
        <v>#VALUE!</v>
      </c>
      <c r="F321" s="39" t="e">
        <f t="shared" si="32"/>
        <v>#VALUE!</v>
      </c>
      <c r="G321" s="39" t="e">
        <f t="shared" si="33"/>
        <v>#VALUE!</v>
      </c>
      <c r="H321" s="39" t="e">
        <f t="shared" si="34"/>
        <v>#VALUE!</v>
      </c>
    </row>
    <row r="322" spans="1:8" x14ac:dyDescent="0.25">
      <c r="A322" s="54" t="e">
        <f t="shared" si="28"/>
        <v>#VALUE!</v>
      </c>
      <c r="B322" s="54" t="e">
        <f>IF(A322&gt;$A$4*12,"",VLOOKUP(A322,Lists!$L$5:$N$605,2,FALSE))</f>
        <v>#VALUE!</v>
      </c>
      <c r="C322" s="53" t="e">
        <f t="shared" si="29"/>
        <v>#VALUE!</v>
      </c>
      <c r="D322" s="39" t="e">
        <f t="shared" si="30"/>
        <v>#VALUE!</v>
      </c>
      <c r="E322" s="39" t="e">
        <f t="shared" si="31"/>
        <v>#VALUE!</v>
      </c>
      <c r="F322" s="39" t="e">
        <f t="shared" si="32"/>
        <v>#VALUE!</v>
      </c>
      <c r="G322" s="39" t="e">
        <f t="shared" si="33"/>
        <v>#VALUE!</v>
      </c>
      <c r="H322" s="39" t="e">
        <f t="shared" si="34"/>
        <v>#VALUE!</v>
      </c>
    </row>
    <row r="323" spans="1:8" x14ac:dyDescent="0.25">
      <c r="A323" s="54" t="e">
        <f t="shared" si="28"/>
        <v>#VALUE!</v>
      </c>
      <c r="B323" s="54" t="e">
        <f>IF(A323&gt;$A$4*12,"",VLOOKUP(A323,Lists!$L$5:$N$605,2,FALSE))</f>
        <v>#VALUE!</v>
      </c>
      <c r="C323" s="53" t="e">
        <f t="shared" si="29"/>
        <v>#VALUE!</v>
      </c>
      <c r="D323" s="39" t="e">
        <f t="shared" si="30"/>
        <v>#VALUE!</v>
      </c>
      <c r="E323" s="39" t="e">
        <f t="shared" si="31"/>
        <v>#VALUE!</v>
      </c>
      <c r="F323" s="39" t="e">
        <f t="shared" si="32"/>
        <v>#VALUE!</v>
      </c>
      <c r="G323" s="39" t="e">
        <f t="shared" si="33"/>
        <v>#VALUE!</v>
      </c>
      <c r="H323" s="39" t="e">
        <f t="shared" si="34"/>
        <v>#VALUE!</v>
      </c>
    </row>
    <row r="324" spans="1:8" x14ac:dyDescent="0.25">
      <c r="A324" s="54" t="e">
        <f t="shared" si="28"/>
        <v>#VALUE!</v>
      </c>
      <c r="B324" s="54" t="e">
        <f>IF(A324&gt;$A$4*12,"",VLOOKUP(A324,Lists!$L$5:$N$605,2,FALSE))</f>
        <v>#VALUE!</v>
      </c>
      <c r="C324" s="53" t="e">
        <f t="shared" si="29"/>
        <v>#VALUE!</v>
      </c>
      <c r="D324" s="39" t="e">
        <f t="shared" si="30"/>
        <v>#VALUE!</v>
      </c>
      <c r="E324" s="39" t="e">
        <f t="shared" si="31"/>
        <v>#VALUE!</v>
      </c>
      <c r="F324" s="39" t="e">
        <f t="shared" si="32"/>
        <v>#VALUE!</v>
      </c>
      <c r="G324" s="39" t="e">
        <f t="shared" si="33"/>
        <v>#VALUE!</v>
      </c>
      <c r="H324" s="39" t="e">
        <f t="shared" si="34"/>
        <v>#VALUE!</v>
      </c>
    </row>
    <row r="325" spans="1:8" x14ac:dyDescent="0.25">
      <c r="A325" s="54" t="e">
        <f t="shared" si="28"/>
        <v>#VALUE!</v>
      </c>
      <c r="B325" s="54" t="e">
        <f>IF(A325&gt;$A$4*12,"",VLOOKUP(A325,Lists!$L$5:$N$605,2,FALSE))</f>
        <v>#VALUE!</v>
      </c>
      <c r="C325" s="53" t="e">
        <f t="shared" si="29"/>
        <v>#VALUE!</v>
      </c>
      <c r="D325" s="39" t="e">
        <f t="shared" si="30"/>
        <v>#VALUE!</v>
      </c>
      <c r="E325" s="39" t="e">
        <f t="shared" si="31"/>
        <v>#VALUE!</v>
      </c>
      <c r="F325" s="39" t="e">
        <f t="shared" si="32"/>
        <v>#VALUE!</v>
      </c>
      <c r="G325" s="39" t="e">
        <f t="shared" si="33"/>
        <v>#VALUE!</v>
      </c>
      <c r="H325" s="39" t="e">
        <f t="shared" si="34"/>
        <v>#VALUE!</v>
      </c>
    </row>
    <row r="326" spans="1:8" x14ac:dyDescent="0.25">
      <c r="A326" s="54" t="e">
        <f t="shared" si="28"/>
        <v>#VALUE!</v>
      </c>
      <c r="B326" s="54" t="e">
        <f>IF(A326&gt;$A$4*12,"",VLOOKUP(A326,Lists!$L$5:$N$605,2,FALSE))</f>
        <v>#VALUE!</v>
      </c>
      <c r="C326" s="53" t="e">
        <f t="shared" si="29"/>
        <v>#VALUE!</v>
      </c>
      <c r="D326" s="39" t="e">
        <f t="shared" si="30"/>
        <v>#VALUE!</v>
      </c>
      <c r="E326" s="39" t="e">
        <f t="shared" si="31"/>
        <v>#VALUE!</v>
      </c>
      <c r="F326" s="39" t="e">
        <f t="shared" si="32"/>
        <v>#VALUE!</v>
      </c>
      <c r="G326" s="39" t="e">
        <f t="shared" si="33"/>
        <v>#VALUE!</v>
      </c>
      <c r="H326" s="39" t="e">
        <f t="shared" si="34"/>
        <v>#VALUE!</v>
      </c>
    </row>
    <row r="327" spans="1:8" x14ac:dyDescent="0.25">
      <c r="A327" s="54" t="e">
        <f t="shared" si="28"/>
        <v>#VALUE!</v>
      </c>
      <c r="B327" s="54" t="e">
        <f>IF(A327&gt;$A$4*12,"",VLOOKUP(A327,Lists!$L$5:$N$605,2,FALSE))</f>
        <v>#VALUE!</v>
      </c>
      <c r="C327" s="53" t="e">
        <f t="shared" si="29"/>
        <v>#VALUE!</v>
      </c>
      <c r="D327" s="39" t="e">
        <f t="shared" si="30"/>
        <v>#VALUE!</v>
      </c>
      <c r="E327" s="39" t="e">
        <f t="shared" si="31"/>
        <v>#VALUE!</v>
      </c>
      <c r="F327" s="39" t="e">
        <f t="shared" si="32"/>
        <v>#VALUE!</v>
      </c>
      <c r="G327" s="39" t="e">
        <f t="shared" si="33"/>
        <v>#VALUE!</v>
      </c>
      <c r="H327" s="39" t="e">
        <f t="shared" si="34"/>
        <v>#VALUE!</v>
      </c>
    </row>
    <row r="328" spans="1:8" x14ac:dyDescent="0.25">
      <c r="A328" s="54" t="e">
        <f t="shared" ref="A328:A391" si="35">IF(A327&lt;($A$4*12),A327+1,"")</f>
        <v>#VALUE!</v>
      </c>
      <c r="B328" s="54" t="e">
        <f>IF(A328&gt;$A$4*12,"",VLOOKUP(A328,Lists!$L$5:$N$605,2,FALSE))</f>
        <v>#VALUE!</v>
      </c>
      <c r="C328" s="53" t="e">
        <f t="shared" ref="C328:C391" si="36">IF(A328&gt;$A$4*12,"",C327)</f>
        <v>#VALUE!</v>
      </c>
      <c r="D328" s="39" t="e">
        <f t="shared" ref="D328:D391" si="37">IF(A328&gt;$A$4*12,"",+H327)</f>
        <v>#VALUE!</v>
      </c>
      <c r="E328" s="39" t="e">
        <f t="shared" ref="E328:E391" si="38">IF(A328&gt;$A$4*12,"",E327)</f>
        <v>#VALUE!</v>
      </c>
      <c r="F328" s="39" t="e">
        <f t="shared" ref="F328:F391" si="39">IF(A328&gt;$A$4*12,"",ROUND((+D328+E328)*C328/12,0))</f>
        <v>#VALUE!</v>
      </c>
      <c r="G328" s="39" t="e">
        <f t="shared" ref="G328:G391" si="40">IF(A328&gt;$A$4*12,"",G327)</f>
        <v>#VALUE!</v>
      </c>
      <c r="H328" s="39" t="e">
        <f t="shared" ref="H328:H391" si="41">IF(A328&gt;$A$4*12,"",+D328+E328+F328-G328)</f>
        <v>#VALUE!</v>
      </c>
    </row>
    <row r="329" spans="1:8" x14ac:dyDescent="0.25">
      <c r="A329" s="54" t="e">
        <f t="shared" si="35"/>
        <v>#VALUE!</v>
      </c>
      <c r="B329" s="54" t="e">
        <f>IF(A329&gt;$A$4*12,"",VLOOKUP(A329,Lists!$L$5:$N$605,2,FALSE))</f>
        <v>#VALUE!</v>
      </c>
      <c r="C329" s="53" t="e">
        <f t="shared" si="36"/>
        <v>#VALUE!</v>
      </c>
      <c r="D329" s="39" t="e">
        <f t="shared" si="37"/>
        <v>#VALUE!</v>
      </c>
      <c r="E329" s="39" t="e">
        <f t="shared" si="38"/>
        <v>#VALUE!</v>
      </c>
      <c r="F329" s="39" t="e">
        <f t="shared" si="39"/>
        <v>#VALUE!</v>
      </c>
      <c r="G329" s="39" t="e">
        <f t="shared" si="40"/>
        <v>#VALUE!</v>
      </c>
      <c r="H329" s="39" t="e">
        <f t="shared" si="41"/>
        <v>#VALUE!</v>
      </c>
    </row>
    <row r="330" spans="1:8" x14ac:dyDescent="0.25">
      <c r="A330" s="54" t="e">
        <f t="shared" si="35"/>
        <v>#VALUE!</v>
      </c>
      <c r="B330" s="54" t="e">
        <f>IF(A330&gt;$A$4*12,"",VLOOKUP(A330,Lists!$L$5:$N$605,2,FALSE))</f>
        <v>#VALUE!</v>
      </c>
      <c r="C330" s="53" t="e">
        <f t="shared" si="36"/>
        <v>#VALUE!</v>
      </c>
      <c r="D330" s="39" t="e">
        <f t="shared" si="37"/>
        <v>#VALUE!</v>
      </c>
      <c r="E330" s="39" t="e">
        <f t="shared" si="38"/>
        <v>#VALUE!</v>
      </c>
      <c r="F330" s="39" t="e">
        <f t="shared" si="39"/>
        <v>#VALUE!</v>
      </c>
      <c r="G330" s="39" t="e">
        <f t="shared" si="40"/>
        <v>#VALUE!</v>
      </c>
      <c r="H330" s="39" t="e">
        <f t="shared" si="41"/>
        <v>#VALUE!</v>
      </c>
    </row>
    <row r="331" spans="1:8" x14ac:dyDescent="0.25">
      <c r="A331" s="54" t="e">
        <f t="shared" si="35"/>
        <v>#VALUE!</v>
      </c>
      <c r="B331" s="54" t="e">
        <f>IF(A331&gt;$A$4*12,"",VLOOKUP(A331,Lists!$L$5:$N$605,2,FALSE))</f>
        <v>#VALUE!</v>
      </c>
      <c r="C331" s="53" t="e">
        <f t="shared" si="36"/>
        <v>#VALUE!</v>
      </c>
      <c r="D331" s="39" t="e">
        <f t="shared" si="37"/>
        <v>#VALUE!</v>
      </c>
      <c r="E331" s="39" t="e">
        <f t="shared" si="38"/>
        <v>#VALUE!</v>
      </c>
      <c r="F331" s="39" t="e">
        <f t="shared" si="39"/>
        <v>#VALUE!</v>
      </c>
      <c r="G331" s="39" t="e">
        <f t="shared" si="40"/>
        <v>#VALUE!</v>
      </c>
      <c r="H331" s="39" t="e">
        <f t="shared" si="41"/>
        <v>#VALUE!</v>
      </c>
    </row>
    <row r="332" spans="1:8" x14ac:dyDescent="0.25">
      <c r="A332" s="54" t="e">
        <f t="shared" si="35"/>
        <v>#VALUE!</v>
      </c>
      <c r="B332" s="54" t="e">
        <f>IF(A332&gt;$A$4*12,"",VLOOKUP(A332,Lists!$L$5:$N$605,2,FALSE))</f>
        <v>#VALUE!</v>
      </c>
      <c r="C332" s="53" t="e">
        <f t="shared" si="36"/>
        <v>#VALUE!</v>
      </c>
      <c r="D332" s="39" t="e">
        <f t="shared" si="37"/>
        <v>#VALUE!</v>
      </c>
      <c r="E332" s="39" t="e">
        <f t="shared" si="38"/>
        <v>#VALUE!</v>
      </c>
      <c r="F332" s="39" t="e">
        <f t="shared" si="39"/>
        <v>#VALUE!</v>
      </c>
      <c r="G332" s="39" t="e">
        <f t="shared" si="40"/>
        <v>#VALUE!</v>
      </c>
      <c r="H332" s="39" t="e">
        <f t="shared" si="41"/>
        <v>#VALUE!</v>
      </c>
    </row>
    <row r="333" spans="1:8" x14ac:dyDescent="0.25">
      <c r="A333" s="54" t="e">
        <f t="shared" si="35"/>
        <v>#VALUE!</v>
      </c>
      <c r="B333" s="54" t="e">
        <f>IF(A333&gt;$A$4*12,"",VLOOKUP(A333,Lists!$L$5:$N$605,2,FALSE))</f>
        <v>#VALUE!</v>
      </c>
      <c r="C333" s="53" t="e">
        <f t="shared" si="36"/>
        <v>#VALUE!</v>
      </c>
      <c r="D333" s="39" t="e">
        <f t="shared" si="37"/>
        <v>#VALUE!</v>
      </c>
      <c r="E333" s="39" t="e">
        <f t="shared" si="38"/>
        <v>#VALUE!</v>
      </c>
      <c r="F333" s="39" t="e">
        <f t="shared" si="39"/>
        <v>#VALUE!</v>
      </c>
      <c r="G333" s="39" t="e">
        <f t="shared" si="40"/>
        <v>#VALUE!</v>
      </c>
      <c r="H333" s="39" t="e">
        <f t="shared" si="41"/>
        <v>#VALUE!</v>
      </c>
    </row>
    <row r="334" spans="1:8" x14ac:dyDescent="0.25">
      <c r="A334" s="54" t="e">
        <f t="shared" si="35"/>
        <v>#VALUE!</v>
      </c>
      <c r="B334" s="54" t="e">
        <f>IF(A334&gt;$A$4*12,"",VLOOKUP(A334,Lists!$L$5:$N$605,2,FALSE))</f>
        <v>#VALUE!</v>
      </c>
      <c r="C334" s="53" t="e">
        <f t="shared" si="36"/>
        <v>#VALUE!</v>
      </c>
      <c r="D334" s="39" t="e">
        <f t="shared" si="37"/>
        <v>#VALUE!</v>
      </c>
      <c r="E334" s="39" t="e">
        <f t="shared" si="38"/>
        <v>#VALUE!</v>
      </c>
      <c r="F334" s="39" t="e">
        <f t="shared" si="39"/>
        <v>#VALUE!</v>
      </c>
      <c r="G334" s="39" t="e">
        <f t="shared" si="40"/>
        <v>#VALUE!</v>
      </c>
      <c r="H334" s="39" t="e">
        <f t="shared" si="41"/>
        <v>#VALUE!</v>
      </c>
    </row>
    <row r="335" spans="1:8" x14ac:dyDescent="0.25">
      <c r="A335" s="54" t="e">
        <f t="shared" si="35"/>
        <v>#VALUE!</v>
      </c>
      <c r="B335" s="54" t="e">
        <f>IF(A335&gt;$A$4*12,"",VLOOKUP(A335,Lists!$L$5:$N$605,2,FALSE))</f>
        <v>#VALUE!</v>
      </c>
      <c r="C335" s="53" t="e">
        <f t="shared" si="36"/>
        <v>#VALUE!</v>
      </c>
      <c r="D335" s="39" t="e">
        <f t="shared" si="37"/>
        <v>#VALUE!</v>
      </c>
      <c r="E335" s="39" t="e">
        <f t="shared" si="38"/>
        <v>#VALUE!</v>
      </c>
      <c r="F335" s="39" t="e">
        <f t="shared" si="39"/>
        <v>#VALUE!</v>
      </c>
      <c r="G335" s="39" t="e">
        <f t="shared" si="40"/>
        <v>#VALUE!</v>
      </c>
      <c r="H335" s="39" t="e">
        <f t="shared" si="41"/>
        <v>#VALUE!</v>
      </c>
    </row>
    <row r="336" spans="1:8" x14ac:dyDescent="0.25">
      <c r="A336" s="54" t="e">
        <f t="shared" si="35"/>
        <v>#VALUE!</v>
      </c>
      <c r="B336" s="54" t="e">
        <f>IF(A336&gt;$A$4*12,"",VLOOKUP(A336,Lists!$L$5:$N$605,2,FALSE))</f>
        <v>#VALUE!</v>
      </c>
      <c r="C336" s="53" t="e">
        <f t="shared" si="36"/>
        <v>#VALUE!</v>
      </c>
      <c r="D336" s="39" t="e">
        <f t="shared" si="37"/>
        <v>#VALUE!</v>
      </c>
      <c r="E336" s="39" t="e">
        <f t="shared" si="38"/>
        <v>#VALUE!</v>
      </c>
      <c r="F336" s="39" t="e">
        <f t="shared" si="39"/>
        <v>#VALUE!</v>
      </c>
      <c r="G336" s="39" t="e">
        <f t="shared" si="40"/>
        <v>#VALUE!</v>
      </c>
      <c r="H336" s="39" t="e">
        <f t="shared" si="41"/>
        <v>#VALUE!</v>
      </c>
    </row>
    <row r="337" spans="1:8" x14ac:dyDescent="0.25">
      <c r="A337" s="54" t="e">
        <f t="shared" si="35"/>
        <v>#VALUE!</v>
      </c>
      <c r="B337" s="54" t="e">
        <f>IF(A337&gt;$A$4*12,"",VLOOKUP(A337,Lists!$L$5:$N$605,2,FALSE))</f>
        <v>#VALUE!</v>
      </c>
      <c r="C337" s="53" t="e">
        <f t="shared" si="36"/>
        <v>#VALUE!</v>
      </c>
      <c r="D337" s="39" t="e">
        <f t="shared" si="37"/>
        <v>#VALUE!</v>
      </c>
      <c r="E337" s="39" t="e">
        <f t="shared" si="38"/>
        <v>#VALUE!</v>
      </c>
      <c r="F337" s="39" t="e">
        <f t="shared" si="39"/>
        <v>#VALUE!</v>
      </c>
      <c r="G337" s="39" t="e">
        <f t="shared" si="40"/>
        <v>#VALUE!</v>
      </c>
      <c r="H337" s="39" t="e">
        <f t="shared" si="41"/>
        <v>#VALUE!</v>
      </c>
    </row>
    <row r="338" spans="1:8" x14ac:dyDescent="0.25">
      <c r="A338" s="54" t="e">
        <f t="shared" si="35"/>
        <v>#VALUE!</v>
      </c>
      <c r="B338" s="54" t="e">
        <f>IF(A338&gt;$A$4*12,"",VLOOKUP(A338,Lists!$L$5:$N$605,2,FALSE))</f>
        <v>#VALUE!</v>
      </c>
      <c r="C338" s="53" t="e">
        <f t="shared" si="36"/>
        <v>#VALUE!</v>
      </c>
      <c r="D338" s="39" t="e">
        <f t="shared" si="37"/>
        <v>#VALUE!</v>
      </c>
      <c r="E338" s="39" t="e">
        <f t="shared" si="38"/>
        <v>#VALUE!</v>
      </c>
      <c r="F338" s="39" t="e">
        <f t="shared" si="39"/>
        <v>#VALUE!</v>
      </c>
      <c r="G338" s="39" t="e">
        <f t="shared" si="40"/>
        <v>#VALUE!</v>
      </c>
      <c r="H338" s="39" t="e">
        <f t="shared" si="41"/>
        <v>#VALUE!</v>
      </c>
    </row>
    <row r="339" spans="1:8" x14ac:dyDescent="0.25">
      <c r="A339" s="54" t="e">
        <f t="shared" si="35"/>
        <v>#VALUE!</v>
      </c>
      <c r="B339" s="54" t="e">
        <f>IF(A339&gt;$A$4*12,"",VLOOKUP(A339,Lists!$L$5:$N$605,2,FALSE))</f>
        <v>#VALUE!</v>
      </c>
      <c r="C339" s="53" t="e">
        <f t="shared" si="36"/>
        <v>#VALUE!</v>
      </c>
      <c r="D339" s="39" t="e">
        <f t="shared" si="37"/>
        <v>#VALUE!</v>
      </c>
      <c r="E339" s="39" t="e">
        <f t="shared" si="38"/>
        <v>#VALUE!</v>
      </c>
      <c r="F339" s="39" t="e">
        <f t="shared" si="39"/>
        <v>#VALUE!</v>
      </c>
      <c r="G339" s="39" t="e">
        <f t="shared" si="40"/>
        <v>#VALUE!</v>
      </c>
      <c r="H339" s="39" t="e">
        <f t="shared" si="41"/>
        <v>#VALUE!</v>
      </c>
    </row>
    <row r="340" spans="1:8" x14ac:dyDescent="0.25">
      <c r="A340" s="54" t="e">
        <f t="shared" si="35"/>
        <v>#VALUE!</v>
      </c>
      <c r="B340" s="54" t="e">
        <f>IF(A340&gt;$A$4*12,"",VLOOKUP(A340,Lists!$L$5:$N$605,2,FALSE))</f>
        <v>#VALUE!</v>
      </c>
      <c r="C340" s="53" t="e">
        <f t="shared" si="36"/>
        <v>#VALUE!</v>
      </c>
      <c r="D340" s="39" t="e">
        <f t="shared" si="37"/>
        <v>#VALUE!</v>
      </c>
      <c r="E340" s="39" t="e">
        <f t="shared" si="38"/>
        <v>#VALUE!</v>
      </c>
      <c r="F340" s="39" t="e">
        <f t="shared" si="39"/>
        <v>#VALUE!</v>
      </c>
      <c r="G340" s="39" t="e">
        <f t="shared" si="40"/>
        <v>#VALUE!</v>
      </c>
      <c r="H340" s="39" t="e">
        <f t="shared" si="41"/>
        <v>#VALUE!</v>
      </c>
    </row>
    <row r="341" spans="1:8" x14ac:dyDescent="0.25">
      <c r="A341" s="54" t="e">
        <f t="shared" si="35"/>
        <v>#VALUE!</v>
      </c>
      <c r="B341" s="54" t="e">
        <f>IF(A341&gt;$A$4*12,"",VLOOKUP(A341,Lists!$L$5:$N$605,2,FALSE))</f>
        <v>#VALUE!</v>
      </c>
      <c r="C341" s="53" t="e">
        <f t="shared" si="36"/>
        <v>#VALUE!</v>
      </c>
      <c r="D341" s="39" t="e">
        <f t="shared" si="37"/>
        <v>#VALUE!</v>
      </c>
      <c r="E341" s="39" t="e">
        <f t="shared" si="38"/>
        <v>#VALUE!</v>
      </c>
      <c r="F341" s="39" t="e">
        <f t="shared" si="39"/>
        <v>#VALUE!</v>
      </c>
      <c r="G341" s="39" t="e">
        <f t="shared" si="40"/>
        <v>#VALUE!</v>
      </c>
      <c r="H341" s="39" t="e">
        <f t="shared" si="41"/>
        <v>#VALUE!</v>
      </c>
    </row>
    <row r="342" spans="1:8" x14ac:dyDescent="0.25">
      <c r="A342" s="54" t="e">
        <f t="shared" si="35"/>
        <v>#VALUE!</v>
      </c>
      <c r="B342" s="54" t="e">
        <f>IF(A342&gt;$A$4*12,"",VLOOKUP(A342,Lists!$L$5:$N$605,2,FALSE))</f>
        <v>#VALUE!</v>
      </c>
      <c r="C342" s="53" t="e">
        <f t="shared" si="36"/>
        <v>#VALUE!</v>
      </c>
      <c r="D342" s="39" t="e">
        <f t="shared" si="37"/>
        <v>#VALUE!</v>
      </c>
      <c r="E342" s="39" t="e">
        <f t="shared" si="38"/>
        <v>#VALUE!</v>
      </c>
      <c r="F342" s="39" t="e">
        <f t="shared" si="39"/>
        <v>#VALUE!</v>
      </c>
      <c r="G342" s="39" t="e">
        <f t="shared" si="40"/>
        <v>#VALUE!</v>
      </c>
      <c r="H342" s="39" t="e">
        <f t="shared" si="41"/>
        <v>#VALUE!</v>
      </c>
    </row>
    <row r="343" spans="1:8" x14ac:dyDescent="0.25">
      <c r="A343" s="54" t="e">
        <f t="shared" si="35"/>
        <v>#VALUE!</v>
      </c>
      <c r="B343" s="54" t="e">
        <f>IF(A343&gt;$A$4*12,"",VLOOKUP(A343,Lists!$L$5:$N$605,2,FALSE))</f>
        <v>#VALUE!</v>
      </c>
      <c r="C343" s="53" t="e">
        <f t="shared" si="36"/>
        <v>#VALUE!</v>
      </c>
      <c r="D343" s="39" t="e">
        <f t="shared" si="37"/>
        <v>#VALUE!</v>
      </c>
      <c r="E343" s="39" t="e">
        <f t="shared" si="38"/>
        <v>#VALUE!</v>
      </c>
      <c r="F343" s="39" t="e">
        <f t="shared" si="39"/>
        <v>#VALUE!</v>
      </c>
      <c r="G343" s="39" t="e">
        <f t="shared" si="40"/>
        <v>#VALUE!</v>
      </c>
      <c r="H343" s="39" t="e">
        <f t="shared" si="41"/>
        <v>#VALUE!</v>
      </c>
    </row>
    <row r="344" spans="1:8" x14ac:dyDescent="0.25">
      <c r="A344" s="54" t="e">
        <f t="shared" si="35"/>
        <v>#VALUE!</v>
      </c>
      <c r="B344" s="54" t="e">
        <f>IF(A344&gt;$A$4*12,"",VLOOKUP(A344,Lists!$L$5:$N$605,2,FALSE))</f>
        <v>#VALUE!</v>
      </c>
      <c r="C344" s="53" t="e">
        <f t="shared" si="36"/>
        <v>#VALUE!</v>
      </c>
      <c r="D344" s="39" t="e">
        <f t="shared" si="37"/>
        <v>#VALUE!</v>
      </c>
      <c r="E344" s="39" t="e">
        <f t="shared" si="38"/>
        <v>#VALUE!</v>
      </c>
      <c r="F344" s="39" t="e">
        <f t="shared" si="39"/>
        <v>#VALUE!</v>
      </c>
      <c r="G344" s="39" t="e">
        <f t="shared" si="40"/>
        <v>#VALUE!</v>
      </c>
      <c r="H344" s="39" t="e">
        <f t="shared" si="41"/>
        <v>#VALUE!</v>
      </c>
    </row>
    <row r="345" spans="1:8" x14ac:dyDescent="0.25">
      <c r="A345" s="54" t="e">
        <f t="shared" si="35"/>
        <v>#VALUE!</v>
      </c>
      <c r="B345" s="54" t="e">
        <f>IF(A345&gt;$A$4*12,"",VLOOKUP(A345,Lists!$L$5:$N$605,2,FALSE))</f>
        <v>#VALUE!</v>
      </c>
      <c r="C345" s="53" t="e">
        <f t="shared" si="36"/>
        <v>#VALUE!</v>
      </c>
      <c r="D345" s="39" t="e">
        <f t="shared" si="37"/>
        <v>#VALUE!</v>
      </c>
      <c r="E345" s="39" t="e">
        <f t="shared" si="38"/>
        <v>#VALUE!</v>
      </c>
      <c r="F345" s="39" t="e">
        <f t="shared" si="39"/>
        <v>#VALUE!</v>
      </c>
      <c r="G345" s="39" t="e">
        <f t="shared" si="40"/>
        <v>#VALUE!</v>
      </c>
      <c r="H345" s="39" t="e">
        <f t="shared" si="41"/>
        <v>#VALUE!</v>
      </c>
    </row>
    <row r="346" spans="1:8" x14ac:dyDescent="0.25">
      <c r="A346" s="54" t="e">
        <f t="shared" si="35"/>
        <v>#VALUE!</v>
      </c>
      <c r="B346" s="54" t="e">
        <f>IF(A346&gt;$A$4*12,"",VLOOKUP(A346,Lists!$L$5:$N$605,2,FALSE))</f>
        <v>#VALUE!</v>
      </c>
      <c r="C346" s="53" t="e">
        <f t="shared" si="36"/>
        <v>#VALUE!</v>
      </c>
      <c r="D346" s="39" t="e">
        <f t="shared" si="37"/>
        <v>#VALUE!</v>
      </c>
      <c r="E346" s="39" t="e">
        <f t="shared" si="38"/>
        <v>#VALUE!</v>
      </c>
      <c r="F346" s="39" t="e">
        <f t="shared" si="39"/>
        <v>#VALUE!</v>
      </c>
      <c r="G346" s="39" t="e">
        <f t="shared" si="40"/>
        <v>#VALUE!</v>
      </c>
      <c r="H346" s="39" t="e">
        <f t="shared" si="41"/>
        <v>#VALUE!</v>
      </c>
    </row>
    <row r="347" spans="1:8" x14ac:dyDescent="0.25">
      <c r="A347" s="54" t="e">
        <f t="shared" si="35"/>
        <v>#VALUE!</v>
      </c>
      <c r="B347" s="54" t="e">
        <f>IF(A347&gt;$A$4*12,"",VLOOKUP(A347,Lists!$L$5:$N$605,2,FALSE))</f>
        <v>#VALUE!</v>
      </c>
      <c r="C347" s="53" t="e">
        <f t="shared" si="36"/>
        <v>#VALUE!</v>
      </c>
      <c r="D347" s="39" t="e">
        <f t="shared" si="37"/>
        <v>#VALUE!</v>
      </c>
      <c r="E347" s="39" t="e">
        <f t="shared" si="38"/>
        <v>#VALUE!</v>
      </c>
      <c r="F347" s="39" t="e">
        <f t="shared" si="39"/>
        <v>#VALUE!</v>
      </c>
      <c r="G347" s="39" t="e">
        <f t="shared" si="40"/>
        <v>#VALUE!</v>
      </c>
      <c r="H347" s="39" t="e">
        <f t="shared" si="41"/>
        <v>#VALUE!</v>
      </c>
    </row>
    <row r="348" spans="1:8" x14ac:dyDescent="0.25">
      <c r="A348" s="54" t="e">
        <f t="shared" si="35"/>
        <v>#VALUE!</v>
      </c>
      <c r="B348" s="54" t="e">
        <f>IF(A348&gt;$A$4*12,"",VLOOKUP(A348,Lists!$L$5:$N$605,2,FALSE))</f>
        <v>#VALUE!</v>
      </c>
      <c r="C348" s="53" t="e">
        <f t="shared" si="36"/>
        <v>#VALUE!</v>
      </c>
      <c r="D348" s="39" t="e">
        <f t="shared" si="37"/>
        <v>#VALUE!</v>
      </c>
      <c r="E348" s="39" t="e">
        <f t="shared" si="38"/>
        <v>#VALUE!</v>
      </c>
      <c r="F348" s="39" t="e">
        <f t="shared" si="39"/>
        <v>#VALUE!</v>
      </c>
      <c r="G348" s="39" t="e">
        <f t="shared" si="40"/>
        <v>#VALUE!</v>
      </c>
      <c r="H348" s="39" t="e">
        <f t="shared" si="41"/>
        <v>#VALUE!</v>
      </c>
    </row>
    <row r="349" spans="1:8" x14ac:dyDescent="0.25">
      <c r="A349" s="54" t="e">
        <f t="shared" si="35"/>
        <v>#VALUE!</v>
      </c>
      <c r="B349" s="54" t="e">
        <f>IF(A349&gt;$A$4*12,"",VLOOKUP(A349,Lists!$L$5:$N$605,2,FALSE))</f>
        <v>#VALUE!</v>
      </c>
      <c r="C349" s="53" t="e">
        <f t="shared" si="36"/>
        <v>#VALUE!</v>
      </c>
      <c r="D349" s="39" t="e">
        <f t="shared" si="37"/>
        <v>#VALUE!</v>
      </c>
      <c r="E349" s="39" t="e">
        <f t="shared" si="38"/>
        <v>#VALUE!</v>
      </c>
      <c r="F349" s="39" t="e">
        <f t="shared" si="39"/>
        <v>#VALUE!</v>
      </c>
      <c r="G349" s="39" t="e">
        <f t="shared" si="40"/>
        <v>#VALUE!</v>
      </c>
      <c r="H349" s="39" t="e">
        <f t="shared" si="41"/>
        <v>#VALUE!</v>
      </c>
    </row>
    <row r="350" spans="1:8" x14ac:dyDescent="0.25">
      <c r="A350" s="54" t="e">
        <f t="shared" si="35"/>
        <v>#VALUE!</v>
      </c>
      <c r="B350" s="54" t="e">
        <f>IF(A350&gt;$A$4*12,"",VLOOKUP(A350,Lists!$L$5:$N$605,2,FALSE))</f>
        <v>#VALUE!</v>
      </c>
      <c r="C350" s="53" t="e">
        <f t="shared" si="36"/>
        <v>#VALUE!</v>
      </c>
      <c r="D350" s="39" t="e">
        <f t="shared" si="37"/>
        <v>#VALUE!</v>
      </c>
      <c r="E350" s="39" t="e">
        <f t="shared" si="38"/>
        <v>#VALUE!</v>
      </c>
      <c r="F350" s="39" t="e">
        <f t="shared" si="39"/>
        <v>#VALUE!</v>
      </c>
      <c r="G350" s="39" t="e">
        <f t="shared" si="40"/>
        <v>#VALUE!</v>
      </c>
      <c r="H350" s="39" t="e">
        <f t="shared" si="41"/>
        <v>#VALUE!</v>
      </c>
    </row>
    <row r="351" spans="1:8" x14ac:dyDescent="0.25">
      <c r="A351" s="54" t="e">
        <f t="shared" si="35"/>
        <v>#VALUE!</v>
      </c>
      <c r="B351" s="54" t="e">
        <f>IF(A351&gt;$A$4*12,"",VLOOKUP(A351,Lists!$L$5:$N$605,2,FALSE))</f>
        <v>#VALUE!</v>
      </c>
      <c r="C351" s="53" t="e">
        <f t="shared" si="36"/>
        <v>#VALUE!</v>
      </c>
      <c r="D351" s="39" t="e">
        <f t="shared" si="37"/>
        <v>#VALUE!</v>
      </c>
      <c r="E351" s="39" t="e">
        <f t="shared" si="38"/>
        <v>#VALUE!</v>
      </c>
      <c r="F351" s="39" t="e">
        <f t="shared" si="39"/>
        <v>#VALUE!</v>
      </c>
      <c r="G351" s="39" t="e">
        <f t="shared" si="40"/>
        <v>#VALUE!</v>
      </c>
      <c r="H351" s="39" t="e">
        <f t="shared" si="41"/>
        <v>#VALUE!</v>
      </c>
    </row>
    <row r="352" spans="1:8" x14ac:dyDescent="0.25">
      <c r="A352" s="54" t="e">
        <f t="shared" si="35"/>
        <v>#VALUE!</v>
      </c>
      <c r="B352" s="54" t="e">
        <f>IF(A352&gt;$A$4*12,"",VLOOKUP(A352,Lists!$L$5:$N$605,2,FALSE))</f>
        <v>#VALUE!</v>
      </c>
      <c r="C352" s="53" t="e">
        <f t="shared" si="36"/>
        <v>#VALUE!</v>
      </c>
      <c r="D352" s="39" t="e">
        <f t="shared" si="37"/>
        <v>#VALUE!</v>
      </c>
      <c r="E352" s="39" t="e">
        <f t="shared" si="38"/>
        <v>#VALUE!</v>
      </c>
      <c r="F352" s="39" t="e">
        <f t="shared" si="39"/>
        <v>#VALUE!</v>
      </c>
      <c r="G352" s="39" t="e">
        <f t="shared" si="40"/>
        <v>#VALUE!</v>
      </c>
      <c r="H352" s="39" t="e">
        <f t="shared" si="41"/>
        <v>#VALUE!</v>
      </c>
    </row>
    <row r="353" spans="1:8" x14ac:dyDescent="0.25">
      <c r="A353" s="54" t="e">
        <f t="shared" si="35"/>
        <v>#VALUE!</v>
      </c>
      <c r="B353" s="54" t="e">
        <f>IF(A353&gt;$A$4*12,"",VLOOKUP(A353,Lists!$L$5:$N$605,2,FALSE))</f>
        <v>#VALUE!</v>
      </c>
      <c r="C353" s="53" t="e">
        <f t="shared" si="36"/>
        <v>#VALUE!</v>
      </c>
      <c r="D353" s="39" t="e">
        <f t="shared" si="37"/>
        <v>#VALUE!</v>
      </c>
      <c r="E353" s="39" t="e">
        <f t="shared" si="38"/>
        <v>#VALUE!</v>
      </c>
      <c r="F353" s="39" t="e">
        <f t="shared" si="39"/>
        <v>#VALUE!</v>
      </c>
      <c r="G353" s="39" t="e">
        <f t="shared" si="40"/>
        <v>#VALUE!</v>
      </c>
      <c r="H353" s="39" t="e">
        <f t="shared" si="41"/>
        <v>#VALUE!</v>
      </c>
    </row>
    <row r="354" spans="1:8" x14ac:dyDescent="0.25">
      <c r="A354" s="54" t="e">
        <f t="shared" si="35"/>
        <v>#VALUE!</v>
      </c>
      <c r="B354" s="54" t="e">
        <f>IF(A354&gt;$A$4*12,"",VLOOKUP(A354,Lists!$L$5:$N$605,2,FALSE))</f>
        <v>#VALUE!</v>
      </c>
      <c r="C354" s="53" t="e">
        <f t="shared" si="36"/>
        <v>#VALUE!</v>
      </c>
      <c r="D354" s="39" t="e">
        <f t="shared" si="37"/>
        <v>#VALUE!</v>
      </c>
      <c r="E354" s="39" t="e">
        <f t="shared" si="38"/>
        <v>#VALUE!</v>
      </c>
      <c r="F354" s="39" t="e">
        <f t="shared" si="39"/>
        <v>#VALUE!</v>
      </c>
      <c r="G354" s="39" t="e">
        <f t="shared" si="40"/>
        <v>#VALUE!</v>
      </c>
      <c r="H354" s="39" t="e">
        <f t="shared" si="41"/>
        <v>#VALUE!</v>
      </c>
    </row>
    <row r="355" spans="1:8" x14ac:dyDescent="0.25">
      <c r="A355" s="54" t="e">
        <f t="shared" si="35"/>
        <v>#VALUE!</v>
      </c>
      <c r="B355" s="54" t="e">
        <f>IF(A355&gt;$A$4*12,"",VLOOKUP(A355,Lists!$L$5:$N$605,2,FALSE))</f>
        <v>#VALUE!</v>
      </c>
      <c r="C355" s="53" t="e">
        <f t="shared" si="36"/>
        <v>#VALUE!</v>
      </c>
      <c r="D355" s="39" t="e">
        <f t="shared" si="37"/>
        <v>#VALUE!</v>
      </c>
      <c r="E355" s="39" t="e">
        <f t="shared" si="38"/>
        <v>#VALUE!</v>
      </c>
      <c r="F355" s="39" t="e">
        <f t="shared" si="39"/>
        <v>#VALUE!</v>
      </c>
      <c r="G355" s="39" t="e">
        <f t="shared" si="40"/>
        <v>#VALUE!</v>
      </c>
      <c r="H355" s="39" t="e">
        <f t="shared" si="41"/>
        <v>#VALUE!</v>
      </c>
    </row>
    <row r="356" spans="1:8" x14ac:dyDescent="0.25">
      <c r="A356" s="54" t="e">
        <f t="shared" si="35"/>
        <v>#VALUE!</v>
      </c>
      <c r="B356" s="54" t="e">
        <f>IF(A356&gt;$A$4*12,"",VLOOKUP(A356,Lists!$L$5:$N$605,2,FALSE))</f>
        <v>#VALUE!</v>
      </c>
      <c r="C356" s="53" t="e">
        <f t="shared" si="36"/>
        <v>#VALUE!</v>
      </c>
      <c r="D356" s="39" t="e">
        <f t="shared" si="37"/>
        <v>#VALUE!</v>
      </c>
      <c r="E356" s="39" t="e">
        <f t="shared" si="38"/>
        <v>#VALUE!</v>
      </c>
      <c r="F356" s="39" t="e">
        <f t="shared" si="39"/>
        <v>#VALUE!</v>
      </c>
      <c r="G356" s="39" t="e">
        <f t="shared" si="40"/>
        <v>#VALUE!</v>
      </c>
      <c r="H356" s="39" t="e">
        <f t="shared" si="41"/>
        <v>#VALUE!</v>
      </c>
    </row>
    <row r="357" spans="1:8" x14ac:dyDescent="0.25">
      <c r="A357" s="54" t="e">
        <f t="shared" si="35"/>
        <v>#VALUE!</v>
      </c>
      <c r="B357" s="54" t="e">
        <f>IF(A357&gt;$A$4*12,"",VLOOKUP(A357,Lists!$L$5:$N$605,2,FALSE))</f>
        <v>#VALUE!</v>
      </c>
      <c r="C357" s="53" t="e">
        <f t="shared" si="36"/>
        <v>#VALUE!</v>
      </c>
      <c r="D357" s="39" t="e">
        <f t="shared" si="37"/>
        <v>#VALUE!</v>
      </c>
      <c r="E357" s="39" t="e">
        <f t="shared" si="38"/>
        <v>#VALUE!</v>
      </c>
      <c r="F357" s="39" t="e">
        <f t="shared" si="39"/>
        <v>#VALUE!</v>
      </c>
      <c r="G357" s="39" t="e">
        <f t="shared" si="40"/>
        <v>#VALUE!</v>
      </c>
      <c r="H357" s="39" t="e">
        <f t="shared" si="41"/>
        <v>#VALUE!</v>
      </c>
    </row>
    <row r="358" spans="1:8" x14ac:dyDescent="0.25">
      <c r="A358" s="54" t="e">
        <f t="shared" si="35"/>
        <v>#VALUE!</v>
      </c>
      <c r="B358" s="54" t="e">
        <f>IF(A358&gt;$A$4*12,"",VLOOKUP(A358,Lists!$L$5:$N$605,2,FALSE))</f>
        <v>#VALUE!</v>
      </c>
      <c r="C358" s="53" t="e">
        <f t="shared" si="36"/>
        <v>#VALUE!</v>
      </c>
      <c r="D358" s="39" t="e">
        <f t="shared" si="37"/>
        <v>#VALUE!</v>
      </c>
      <c r="E358" s="39" t="e">
        <f t="shared" si="38"/>
        <v>#VALUE!</v>
      </c>
      <c r="F358" s="39" t="e">
        <f t="shared" si="39"/>
        <v>#VALUE!</v>
      </c>
      <c r="G358" s="39" t="e">
        <f t="shared" si="40"/>
        <v>#VALUE!</v>
      </c>
      <c r="H358" s="39" t="e">
        <f t="shared" si="41"/>
        <v>#VALUE!</v>
      </c>
    </row>
    <row r="359" spans="1:8" x14ac:dyDescent="0.25">
      <c r="A359" s="54" t="e">
        <f t="shared" si="35"/>
        <v>#VALUE!</v>
      </c>
      <c r="B359" s="54" t="e">
        <f>IF(A359&gt;$A$4*12,"",VLOOKUP(A359,Lists!$L$5:$N$605,2,FALSE))</f>
        <v>#VALUE!</v>
      </c>
      <c r="C359" s="53" t="e">
        <f t="shared" si="36"/>
        <v>#VALUE!</v>
      </c>
      <c r="D359" s="39" t="e">
        <f t="shared" si="37"/>
        <v>#VALUE!</v>
      </c>
      <c r="E359" s="39" t="e">
        <f t="shared" si="38"/>
        <v>#VALUE!</v>
      </c>
      <c r="F359" s="39" t="e">
        <f t="shared" si="39"/>
        <v>#VALUE!</v>
      </c>
      <c r="G359" s="39" t="e">
        <f t="shared" si="40"/>
        <v>#VALUE!</v>
      </c>
      <c r="H359" s="39" t="e">
        <f t="shared" si="41"/>
        <v>#VALUE!</v>
      </c>
    </row>
    <row r="360" spans="1:8" x14ac:dyDescent="0.25">
      <c r="A360" s="54" t="e">
        <f t="shared" si="35"/>
        <v>#VALUE!</v>
      </c>
      <c r="B360" s="54" t="e">
        <f>IF(A360&gt;$A$4*12,"",VLOOKUP(A360,Lists!$L$5:$N$605,2,FALSE))</f>
        <v>#VALUE!</v>
      </c>
      <c r="C360" s="53" t="e">
        <f t="shared" si="36"/>
        <v>#VALUE!</v>
      </c>
      <c r="D360" s="39" t="e">
        <f t="shared" si="37"/>
        <v>#VALUE!</v>
      </c>
      <c r="E360" s="39" t="e">
        <f t="shared" si="38"/>
        <v>#VALUE!</v>
      </c>
      <c r="F360" s="39" t="e">
        <f t="shared" si="39"/>
        <v>#VALUE!</v>
      </c>
      <c r="G360" s="39" t="e">
        <f t="shared" si="40"/>
        <v>#VALUE!</v>
      </c>
      <c r="H360" s="39" t="e">
        <f t="shared" si="41"/>
        <v>#VALUE!</v>
      </c>
    </row>
    <row r="361" spans="1:8" x14ac:dyDescent="0.25">
      <c r="A361" s="54" t="e">
        <f t="shared" si="35"/>
        <v>#VALUE!</v>
      </c>
      <c r="B361" s="54" t="e">
        <f>IF(A361&gt;$A$4*12,"",VLOOKUP(A361,Lists!$L$5:$N$605,2,FALSE))</f>
        <v>#VALUE!</v>
      </c>
      <c r="C361" s="53" t="e">
        <f t="shared" si="36"/>
        <v>#VALUE!</v>
      </c>
      <c r="D361" s="39" t="e">
        <f t="shared" si="37"/>
        <v>#VALUE!</v>
      </c>
      <c r="E361" s="39" t="e">
        <f t="shared" si="38"/>
        <v>#VALUE!</v>
      </c>
      <c r="F361" s="39" t="e">
        <f t="shared" si="39"/>
        <v>#VALUE!</v>
      </c>
      <c r="G361" s="39" t="e">
        <f t="shared" si="40"/>
        <v>#VALUE!</v>
      </c>
      <c r="H361" s="39" t="e">
        <f t="shared" si="41"/>
        <v>#VALUE!</v>
      </c>
    </row>
    <row r="362" spans="1:8" x14ac:dyDescent="0.25">
      <c r="A362" s="54" t="e">
        <f t="shared" si="35"/>
        <v>#VALUE!</v>
      </c>
      <c r="B362" s="54" t="e">
        <f>IF(A362&gt;$A$4*12,"",VLOOKUP(A362,Lists!$L$5:$N$605,2,FALSE))</f>
        <v>#VALUE!</v>
      </c>
      <c r="C362" s="53" t="e">
        <f t="shared" si="36"/>
        <v>#VALUE!</v>
      </c>
      <c r="D362" s="39" t="e">
        <f t="shared" si="37"/>
        <v>#VALUE!</v>
      </c>
      <c r="E362" s="39" t="e">
        <f t="shared" si="38"/>
        <v>#VALUE!</v>
      </c>
      <c r="F362" s="39" t="e">
        <f t="shared" si="39"/>
        <v>#VALUE!</v>
      </c>
      <c r="G362" s="39" t="e">
        <f t="shared" si="40"/>
        <v>#VALUE!</v>
      </c>
      <c r="H362" s="39" t="e">
        <f t="shared" si="41"/>
        <v>#VALUE!</v>
      </c>
    </row>
    <row r="363" spans="1:8" x14ac:dyDescent="0.25">
      <c r="A363" s="54" t="e">
        <f t="shared" si="35"/>
        <v>#VALUE!</v>
      </c>
      <c r="B363" s="54" t="e">
        <f>IF(A363&gt;$A$4*12,"",VLOOKUP(A363,Lists!$L$5:$N$605,2,FALSE))</f>
        <v>#VALUE!</v>
      </c>
      <c r="C363" s="53" t="e">
        <f t="shared" si="36"/>
        <v>#VALUE!</v>
      </c>
      <c r="D363" s="39" t="e">
        <f t="shared" si="37"/>
        <v>#VALUE!</v>
      </c>
      <c r="E363" s="39" t="e">
        <f t="shared" si="38"/>
        <v>#VALUE!</v>
      </c>
      <c r="F363" s="39" t="e">
        <f t="shared" si="39"/>
        <v>#VALUE!</v>
      </c>
      <c r="G363" s="39" t="e">
        <f t="shared" si="40"/>
        <v>#VALUE!</v>
      </c>
      <c r="H363" s="39" t="e">
        <f t="shared" si="41"/>
        <v>#VALUE!</v>
      </c>
    </row>
    <row r="364" spans="1:8" x14ac:dyDescent="0.25">
      <c r="A364" s="54" t="e">
        <f t="shared" si="35"/>
        <v>#VALUE!</v>
      </c>
      <c r="B364" s="54" t="e">
        <f>IF(A364&gt;$A$4*12,"",VLOOKUP(A364,Lists!$L$5:$N$605,2,FALSE))</f>
        <v>#VALUE!</v>
      </c>
      <c r="C364" s="53" t="e">
        <f t="shared" si="36"/>
        <v>#VALUE!</v>
      </c>
      <c r="D364" s="39" t="e">
        <f t="shared" si="37"/>
        <v>#VALUE!</v>
      </c>
      <c r="E364" s="39" t="e">
        <f t="shared" si="38"/>
        <v>#VALUE!</v>
      </c>
      <c r="F364" s="39" t="e">
        <f t="shared" si="39"/>
        <v>#VALUE!</v>
      </c>
      <c r="G364" s="39" t="e">
        <f t="shared" si="40"/>
        <v>#VALUE!</v>
      </c>
      <c r="H364" s="39" t="e">
        <f t="shared" si="41"/>
        <v>#VALUE!</v>
      </c>
    </row>
    <row r="365" spans="1:8" x14ac:dyDescent="0.25">
      <c r="A365" s="54" t="e">
        <f t="shared" si="35"/>
        <v>#VALUE!</v>
      </c>
      <c r="B365" s="54" t="e">
        <f>IF(A365&gt;$A$4*12,"",VLOOKUP(A365,Lists!$L$5:$N$605,2,FALSE))</f>
        <v>#VALUE!</v>
      </c>
      <c r="C365" s="53" t="e">
        <f t="shared" si="36"/>
        <v>#VALUE!</v>
      </c>
      <c r="D365" s="39" t="e">
        <f t="shared" si="37"/>
        <v>#VALUE!</v>
      </c>
      <c r="E365" s="39" t="e">
        <f t="shared" si="38"/>
        <v>#VALUE!</v>
      </c>
      <c r="F365" s="39" t="e">
        <f t="shared" si="39"/>
        <v>#VALUE!</v>
      </c>
      <c r="G365" s="39" t="e">
        <f t="shared" si="40"/>
        <v>#VALUE!</v>
      </c>
      <c r="H365" s="39" t="e">
        <f t="shared" si="41"/>
        <v>#VALUE!</v>
      </c>
    </row>
    <row r="366" spans="1:8" x14ac:dyDescent="0.25">
      <c r="A366" s="54" t="e">
        <f t="shared" si="35"/>
        <v>#VALUE!</v>
      </c>
      <c r="B366" s="54" t="e">
        <f>IF(A366&gt;$A$4*12,"",VLOOKUP(A366,Lists!$L$5:$N$605,2,FALSE))</f>
        <v>#VALUE!</v>
      </c>
      <c r="C366" s="53" t="e">
        <f t="shared" si="36"/>
        <v>#VALUE!</v>
      </c>
      <c r="D366" s="39" t="e">
        <f t="shared" si="37"/>
        <v>#VALUE!</v>
      </c>
      <c r="E366" s="39" t="e">
        <f t="shared" si="38"/>
        <v>#VALUE!</v>
      </c>
      <c r="F366" s="39" t="e">
        <f t="shared" si="39"/>
        <v>#VALUE!</v>
      </c>
      <c r="G366" s="39" t="e">
        <f t="shared" si="40"/>
        <v>#VALUE!</v>
      </c>
      <c r="H366" s="39" t="e">
        <f t="shared" si="41"/>
        <v>#VALUE!</v>
      </c>
    </row>
    <row r="367" spans="1:8" x14ac:dyDescent="0.25">
      <c r="A367" s="54" t="e">
        <f t="shared" si="35"/>
        <v>#VALUE!</v>
      </c>
      <c r="B367" s="54" t="e">
        <f>IF(A367&gt;$A$4*12,"",VLOOKUP(A367,Lists!$L$5:$N$605,2,FALSE))</f>
        <v>#VALUE!</v>
      </c>
      <c r="C367" s="53" t="e">
        <f t="shared" si="36"/>
        <v>#VALUE!</v>
      </c>
      <c r="D367" s="39" t="e">
        <f t="shared" si="37"/>
        <v>#VALUE!</v>
      </c>
      <c r="E367" s="39" t="e">
        <f t="shared" si="38"/>
        <v>#VALUE!</v>
      </c>
      <c r="F367" s="39" t="e">
        <f t="shared" si="39"/>
        <v>#VALUE!</v>
      </c>
      <c r="G367" s="39" t="e">
        <f t="shared" si="40"/>
        <v>#VALUE!</v>
      </c>
      <c r="H367" s="39" t="e">
        <f t="shared" si="41"/>
        <v>#VALUE!</v>
      </c>
    </row>
    <row r="368" spans="1:8" x14ac:dyDescent="0.25">
      <c r="A368" s="54" t="e">
        <f t="shared" si="35"/>
        <v>#VALUE!</v>
      </c>
      <c r="B368" s="54" t="e">
        <f>IF(A368&gt;$A$4*12,"",VLOOKUP(A368,Lists!$L$5:$N$605,2,FALSE))</f>
        <v>#VALUE!</v>
      </c>
      <c r="C368" s="53" t="e">
        <f t="shared" si="36"/>
        <v>#VALUE!</v>
      </c>
      <c r="D368" s="39" t="e">
        <f t="shared" si="37"/>
        <v>#VALUE!</v>
      </c>
      <c r="E368" s="39" t="e">
        <f t="shared" si="38"/>
        <v>#VALUE!</v>
      </c>
      <c r="F368" s="39" t="e">
        <f t="shared" si="39"/>
        <v>#VALUE!</v>
      </c>
      <c r="G368" s="39" t="e">
        <f t="shared" si="40"/>
        <v>#VALUE!</v>
      </c>
      <c r="H368" s="39" t="e">
        <f t="shared" si="41"/>
        <v>#VALUE!</v>
      </c>
    </row>
    <row r="369" spans="1:8" x14ac:dyDescent="0.25">
      <c r="A369" s="54" t="e">
        <f t="shared" si="35"/>
        <v>#VALUE!</v>
      </c>
      <c r="B369" s="54" t="e">
        <f>IF(A369&gt;$A$4*12,"",VLOOKUP(A369,Lists!$L$5:$N$605,2,FALSE))</f>
        <v>#VALUE!</v>
      </c>
      <c r="C369" s="53" t="e">
        <f t="shared" si="36"/>
        <v>#VALUE!</v>
      </c>
      <c r="D369" s="39" t="e">
        <f t="shared" si="37"/>
        <v>#VALUE!</v>
      </c>
      <c r="E369" s="39" t="e">
        <f t="shared" si="38"/>
        <v>#VALUE!</v>
      </c>
      <c r="F369" s="39" t="e">
        <f t="shared" si="39"/>
        <v>#VALUE!</v>
      </c>
      <c r="G369" s="39" t="e">
        <f t="shared" si="40"/>
        <v>#VALUE!</v>
      </c>
      <c r="H369" s="39" t="e">
        <f t="shared" si="41"/>
        <v>#VALUE!</v>
      </c>
    </row>
    <row r="370" spans="1:8" x14ac:dyDescent="0.25">
      <c r="A370" s="54" t="e">
        <f t="shared" si="35"/>
        <v>#VALUE!</v>
      </c>
      <c r="B370" s="54" t="e">
        <f>IF(A370&gt;$A$4*12,"",VLOOKUP(A370,Lists!$L$5:$N$605,2,FALSE))</f>
        <v>#VALUE!</v>
      </c>
      <c r="C370" s="53" t="e">
        <f t="shared" si="36"/>
        <v>#VALUE!</v>
      </c>
      <c r="D370" s="39" t="e">
        <f t="shared" si="37"/>
        <v>#VALUE!</v>
      </c>
      <c r="E370" s="39" t="e">
        <f t="shared" si="38"/>
        <v>#VALUE!</v>
      </c>
      <c r="F370" s="39" t="e">
        <f t="shared" si="39"/>
        <v>#VALUE!</v>
      </c>
      <c r="G370" s="39" t="e">
        <f t="shared" si="40"/>
        <v>#VALUE!</v>
      </c>
      <c r="H370" s="39" t="e">
        <f t="shared" si="41"/>
        <v>#VALUE!</v>
      </c>
    </row>
    <row r="371" spans="1:8" x14ac:dyDescent="0.25">
      <c r="A371" s="54" t="e">
        <f t="shared" si="35"/>
        <v>#VALUE!</v>
      </c>
      <c r="B371" s="54" t="e">
        <f>IF(A371&gt;$A$4*12,"",VLOOKUP(A371,Lists!$L$5:$N$605,2,FALSE))</f>
        <v>#VALUE!</v>
      </c>
      <c r="C371" s="53" t="e">
        <f t="shared" si="36"/>
        <v>#VALUE!</v>
      </c>
      <c r="D371" s="39" t="e">
        <f t="shared" si="37"/>
        <v>#VALUE!</v>
      </c>
      <c r="E371" s="39" t="e">
        <f t="shared" si="38"/>
        <v>#VALUE!</v>
      </c>
      <c r="F371" s="39" t="e">
        <f t="shared" si="39"/>
        <v>#VALUE!</v>
      </c>
      <c r="G371" s="39" t="e">
        <f t="shared" si="40"/>
        <v>#VALUE!</v>
      </c>
      <c r="H371" s="39" t="e">
        <f t="shared" si="41"/>
        <v>#VALUE!</v>
      </c>
    </row>
    <row r="372" spans="1:8" x14ac:dyDescent="0.25">
      <c r="A372" s="54" t="e">
        <f t="shared" si="35"/>
        <v>#VALUE!</v>
      </c>
      <c r="B372" s="54" t="e">
        <f>IF(A372&gt;$A$4*12,"",VLOOKUP(A372,Lists!$L$5:$N$605,2,FALSE))</f>
        <v>#VALUE!</v>
      </c>
      <c r="C372" s="53" t="e">
        <f t="shared" si="36"/>
        <v>#VALUE!</v>
      </c>
      <c r="D372" s="39" t="e">
        <f t="shared" si="37"/>
        <v>#VALUE!</v>
      </c>
      <c r="E372" s="39" t="e">
        <f t="shared" si="38"/>
        <v>#VALUE!</v>
      </c>
      <c r="F372" s="39" t="e">
        <f t="shared" si="39"/>
        <v>#VALUE!</v>
      </c>
      <c r="G372" s="39" t="e">
        <f t="shared" si="40"/>
        <v>#VALUE!</v>
      </c>
      <c r="H372" s="39" t="e">
        <f t="shared" si="41"/>
        <v>#VALUE!</v>
      </c>
    </row>
    <row r="373" spans="1:8" x14ac:dyDescent="0.25">
      <c r="A373" s="54" t="e">
        <f t="shared" si="35"/>
        <v>#VALUE!</v>
      </c>
      <c r="B373" s="54" t="e">
        <f>IF(A373&gt;$A$4*12,"",VLOOKUP(A373,Lists!$L$5:$N$605,2,FALSE))</f>
        <v>#VALUE!</v>
      </c>
      <c r="C373" s="53" t="e">
        <f t="shared" si="36"/>
        <v>#VALUE!</v>
      </c>
      <c r="D373" s="39" t="e">
        <f t="shared" si="37"/>
        <v>#VALUE!</v>
      </c>
      <c r="E373" s="39" t="e">
        <f t="shared" si="38"/>
        <v>#VALUE!</v>
      </c>
      <c r="F373" s="39" t="e">
        <f t="shared" si="39"/>
        <v>#VALUE!</v>
      </c>
      <c r="G373" s="39" t="e">
        <f t="shared" si="40"/>
        <v>#VALUE!</v>
      </c>
      <c r="H373" s="39" t="e">
        <f t="shared" si="41"/>
        <v>#VALUE!</v>
      </c>
    </row>
    <row r="374" spans="1:8" x14ac:dyDescent="0.25">
      <c r="A374" s="54" t="e">
        <f t="shared" si="35"/>
        <v>#VALUE!</v>
      </c>
      <c r="B374" s="54" t="e">
        <f>IF(A374&gt;$A$4*12,"",VLOOKUP(A374,Lists!$L$5:$N$605,2,FALSE))</f>
        <v>#VALUE!</v>
      </c>
      <c r="C374" s="53" t="e">
        <f t="shared" si="36"/>
        <v>#VALUE!</v>
      </c>
      <c r="D374" s="39" t="e">
        <f t="shared" si="37"/>
        <v>#VALUE!</v>
      </c>
      <c r="E374" s="39" t="e">
        <f t="shared" si="38"/>
        <v>#VALUE!</v>
      </c>
      <c r="F374" s="39" t="e">
        <f t="shared" si="39"/>
        <v>#VALUE!</v>
      </c>
      <c r="G374" s="39" t="e">
        <f t="shared" si="40"/>
        <v>#VALUE!</v>
      </c>
      <c r="H374" s="39" t="e">
        <f t="shared" si="41"/>
        <v>#VALUE!</v>
      </c>
    </row>
    <row r="375" spans="1:8" x14ac:dyDescent="0.25">
      <c r="A375" s="54" t="e">
        <f t="shared" si="35"/>
        <v>#VALUE!</v>
      </c>
      <c r="B375" s="54" t="e">
        <f>IF(A375&gt;$A$4*12,"",VLOOKUP(A375,Lists!$L$5:$N$605,2,FALSE))</f>
        <v>#VALUE!</v>
      </c>
      <c r="C375" s="53" t="e">
        <f t="shared" si="36"/>
        <v>#VALUE!</v>
      </c>
      <c r="D375" s="39" t="e">
        <f t="shared" si="37"/>
        <v>#VALUE!</v>
      </c>
      <c r="E375" s="39" t="e">
        <f t="shared" si="38"/>
        <v>#VALUE!</v>
      </c>
      <c r="F375" s="39" t="e">
        <f t="shared" si="39"/>
        <v>#VALUE!</v>
      </c>
      <c r="G375" s="39" t="e">
        <f t="shared" si="40"/>
        <v>#VALUE!</v>
      </c>
      <c r="H375" s="39" t="e">
        <f t="shared" si="41"/>
        <v>#VALUE!</v>
      </c>
    </row>
    <row r="376" spans="1:8" x14ac:dyDescent="0.25">
      <c r="A376" s="54" t="e">
        <f t="shared" si="35"/>
        <v>#VALUE!</v>
      </c>
      <c r="B376" s="54" t="e">
        <f>IF(A376&gt;$A$4*12,"",VLOOKUP(A376,Lists!$L$5:$N$605,2,FALSE))</f>
        <v>#VALUE!</v>
      </c>
      <c r="C376" s="53" t="e">
        <f t="shared" si="36"/>
        <v>#VALUE!</v>
      </c>
      <c r="D376" s="39" t="e">
        <f t="shared" si="37"/>
        <v>#VALUE!</v>
      </c>
      <c r="E376" s="39" t="e">
        <f t="shared" si="38"/>
        <v>#VALUE!</v>
      </c>
      <c r="F376" s="39" t="e">
        <f t="shared" si="39"/>
        <v>#VALUE!</v>
      </c>
      <c r="G376" s="39" t="e">
        <f t="shared" si="40"/>
        <v>#VALUE!</v>
      </c>
      <c r="H376" s="39" t="e">
        <f t="shared" si="41"/>
        <v>#VALUE!</v>
      </c>
    </row>
    <row r="377" spans="1:8" x14ac:dyDescent="0.25">
      <c r="A377" s="54" t="e">
        <f t="shared" si="35"/>
        <v>#VALUE!</v>
      </c>
      <c r="B377" s="54" t="e">
        <f>IF(A377&gt;$A$4*12,"",VLOOKUP(A377,Lists!$L$5:$N$605,2,FALSE))</f>
        <v>#VALUE!</v>
      </c>
      <c r="C377" s="53" t="e">
        <f t="shared" si="36"/>
        <v>#VALUE!</v>
      </c>
      <c r="D377" s="39" t="e">
        <f t="shared" si="37"/>
        <v>#VALUE!</v>
      </c>
      <c r="E377" s="39" t="e">
        <f t="shared" si="38"/>
        <v>#VALUE!</v>
      </c>
      <c r="F377" s="39" t="e">
        <f t="shared" si="39"/>
        <v>#VALUE!</v>
      </c>
      <c r="G377" s="39" t="e">
        <f t="shared" si="40"/>
        <v>#VALUE!</v>
      </c>
      <c r="H377" s="39" t="e">
        <f t="shared" si="41"/>
        <v>#VALUE!</v>
      </c>
    </row>
    <row r="378" spans="1:8" x14ac:dyDescent="0.25">
      <c r="A378" s="54" t="e">
        <f t="shared" si="35"/>
        <v>#VALUE!</v>
      </c>
      <c r="B378" s="54" t="e">
        <f>IF(A378&gt;$A$4*12,"",VLOOKUP(A378,Lists!$L$5:$N$605,2,FALSE))</f>
        <v>#VALUE!</v>
      </c>
      <c r="C378" s="53" t="e">
        <f t="shared" si="36"/>
        <v>#VALUE!</v>
      </c>
      <c r="D378" s="39" t="e">
        <f t="shared" si="37"/>
        <v>#VALUE!</v>
      </c>
      <c r="E378" s="39" t="e">
        <f t="shared" si="38"/>
        <v>#VALUE!</v>
      </c>
      <c r="F378" s="39" t="e">
        <f t="shared" si="39"/>
        <v>#VALUE!</v>
      </c>
      <c r="G378" s="39" t="e">
        <f t="shared" si="40"/>
        <v>#VALUE!</v>
      </c>
      <c r="H378" s="39" t="e">
        <f t="shared" si="41"/>
        <v>#VALUE!</v>
      </c>
    </row>
    <row r="379" spans="1:8" x14ac:dyDescent="0.25">
      <c r="A379" s="54" t="e">
        <f t="shared" si="35"/>
        <v>#VALUE!</v>
      </c>
      <c r="B379" s="54" t="e">
        <f>IF(A379&gt;$A$4*12,"",VLOOKUP(A379,Lists!$L$5:$N$605,2,FALSE))</f>
        <v>#VALUE!</v>
      </c>
      <c r="C379" s="53" t="e">
        <f t="shared" si="36"/>
        <v>#VALUE!</v>
      </c>
      <c r="D379" s="39" t="e">
        <f t="shared" si="37"/>
        <v>#VALUE!</v>
      </c>
      <c r="E379" s="39" t="e">
        <f t="shared" si="38"/>
        <v>#VALUE!</v>
      </c>
      <c r="F379" s="39" t="e">
        <f t="shared" si="39"/>
        <v>#VALUE!</v>
      </c>
      <c r="G379" s="39" t="e">
        <f t="shared" si="40"/>
        <v>#VALUE!</v>
      </c>
      <c r="H379" s="39" t="e">
        <f t="shared" si="41"/>
        <v>#VALUE!</v>
      </c>
    </row>
    <row r="380" spans="1:8" x14ac:dyDescent="0.25">
      <c r="A380" s="54" t="e">
        <f t="shared" si="35"/>
        <v>#VALUE!</v>
      </c>
      <c r="B380" s="54" t="e">
        <f>IF(A380&gt;$A$4*12,"",VLOOKUP(A380,Lists!$L$5:$N$605,2,FALSE))</f>
        <v>#VALUE!</v>
      </c>
      <c r="C380" s="53" t="e">
        <f t="shared" si="36"/>
        <v>#VALUE!</v>
      </c>
      <c r="D380" s="39" t="e">
        <f t="shared" si="37"/>
        <v>#VALUE!</v>
      </c>
      <c r="E380" s="39" t="e">
        <f t="shared" si="38"/>
        <v>#VALUE!</v>
      </c>
      <c r="F380" s="39" t="e">
        <f t="shared" si="39"/>
        <v>#VALUE!</v>
      </c>
      <c r="G380" s="39" t="e">
        <f t="shared" si="40"/>
        <v>#VALUE!</v>
      </c>
      <c r="H380" s="39" t="e">
        <f t="shared" si="41"/>
        <v>#VALUE!</v>
      </c>
    </row>
    <row r="381" spans="1:8" x14ac:dyDescent="0.25">
      <c r="A381" s="54" t="e">
        <f t="shared" si="35"/>
        <v>#VALUE!</v>
      </c>
      <c r="B381" s="54" t="e">
        <f>IF(A381&gt;$A$4*12,"",VLOOKUP(A381,Lists!$L$5:$N$605,2,FALSE))</f>
        <v>#VALUE!</v>
      </c>
      <c r="C381" s="53" t="e">
        <f t="shared" si="36"/>
        <v>#VALUE!</v>
      </c>
      <c r="D381" s="39" t="e">
        <f t="shared" si="37"/>
        <v>#VALUE!</v>
      </c>
      <c r="E381" s="39" t="e">
        <f t="shared" si="38"/>
        <v>#VALUE!</v>
      </c>
      <c r="F381" s="39" t="e">
        <f t="shared" si="39"/>
        <v>#VALUE!</v>
      </c>
      <c r="G381" s="39" t="e">
        <f t="shared" si="40"/>
        <v>#VALUE!</v>
      </c>
      <c r="H381" s="39" t="e">
        <f t="shared" si="41"/>
        <v>#VALUE!</v>
      </c>
    </row>
    <row r="382" spans="1:8" x14ac:dyDescent="0.25">
      <c r="A382" s="54" t="e">
        <f t="shared" si="35"/>
        <v>#VALUE!</v>
      </c>
      <c r="B382" s="54" t="e">
        <f>IF(A382&gt;$A$4*12,"",VLOOKUP(A382,Lists!$L$5:$N$605,2,FALSE))</f>
        <v>#VALUE!</v>
      </c>
      <c r="C382" s="53" t="e">
        <f t="shared" si="36"/>
        <v>#VALUE!</v>
      </c>
      <c r="D382" s="39" t="e">
        <f t="shared" si="37"/>
        <v>#VALUE!</v>
      </c>
      <c r="E382" s="39" t="e">
        <f t="shared" si="38"/>
        <v>#VALUE!</v>
      </c>
      <c r="F382" s="39" t="e">
        <f t="shared" si="39"/>
        <v>#VALUE!</v>
      </c>
      <c r="G382" s="39" t="e">
        <f t="shared" si="40"/>
        <v>#VALUE!</v>
      </c>
      <c r="H382" s="39" t="e">
        <f t="shared" si="41"/>
        <v>#VALUE!</v>
      </c>
    </row>
    <row r="383" spans="1:8" x14ac:dyDescent="0.25">
      <c r="A383" s="54" t="e">
        <f t="shared" si="35"/>
        <v>#VALUE!</v>
      </c>
      <c r="B383" s="54" t="e">
        <f>IF(A383&gt;$A$4*12,"",VLOOKUP(A383,Lists!$L$5:$N$605,2,FALSE))</f>
        <v>#VALUE!</v>
      </c>
      <c r="C383" s="53" t="e">
        <f t="shared" si="36"/>
        <v>#VALUE!</v>
      </c>
      <c r="D383" s="39" t="e">
        <f t="shared" si="37"/>
        <v>#VALUE!</v>
      </c>
      <c r="E383" s="39" t="e">
        <f t="shared" si="38"/>
        <v>#VALUE!</v>
      </c>
      <c r="F383" s="39" t="e">
        <f t="shared" si="39"/>
        <v>#VALUE!</v>
      </c>
      <c r="G383" s="39" t="e">
        <f t="shared" si="40"/>
        <v>#VALUE!</v>
      </c>
      <c r="H383" s="39" t="e">
        <f t="shared" si="41"/>
        <v>#VALUE!</v>
      </c>
    </row>
    <row r="384" spans="1:8" x14ac:dyDescent="0.25">
      <c r="A384" s="54" t="e">
        <f t="shared" si="35"/>
        <v>#VALUE!</v>
      </c>
      <c r="B384" s="54" t="e">
        <f>IF(A384&gt;$A$4*12,"",VLOOKUP(A384,Lists!$L$5:$N$605,2,FALSE))</f>
        <v>#VALUE!</v>
      </c>
      <c r="C384" s="53" t="e">
        <f t="shared" si="36"/>
        <v>#VALUE!</v>
      </c>
      <c r="D384" s="39" t="e">
        <f t="shared" si="37"/>
        <v>#VALUE!</v>
      </c>
      <c r="E384" s="39" t="e">
        <f t="shared" si="38"/>
        <v>#VALUE!</v>
      </c>
      <c r="F384" s="39" t="e">
        <f t="shared" si="39"/>
        <v>#VALUE!</v>
      </c>
      <c r="G384" s="39" t="e">
        <f t="shared" si="40"/>
        <v>#VALUE!</v>
      </c>
      <c r="H384" s="39" t="e">
        <f t="shared" si="41"/>
        <v>#VALUE!</v>
      </c>
    </row>
    <row r="385" spans="1:8" x14ac:dyDescent="0.25">
      <c r="A385" s="54" t="e">
        <f t="shared" si="35"/>
        <v>#VALUE!</v>
      </c>
      <c r="B385" s="54" t="e">
        <f>IF(A385&gt;$A$4*12,"",VLOOKUP(A385,Lists!$L$5:$N$605,2,FALSE))</f>
        <v>#VALUE!</v>
      </c>
      <c r="C385" s="53" t="e">
        <f t="shared" si="36"/>
        <v>#VALUE!</v>
      </c>
      <c r="D385" s="39" t="e">
        <f t="shared" si="37"/>
        <v>#VALUE!</v>
      </c>
      <c r="E385" s="39" t="e">
        <f t="shared" si="38"/>
        <v>#VALUE!</v>
      </c>
      <c r="F385" s="39" t="e">
        <f t="shared" si="39"/>
        <v>#VALUE!</v>
      </c>
      <c r="G385" s="39" t="e">
        <f t="shared" si="40"/>
        <v>#VALUE!</v>
      </c>
      <c r="H385" s="39" t="e">
        <f t="shared" si="41"/>
        <v>#VALUE!</v>
      </c>
    </row>
    <row r="386" spans="1:8" x14ac:dyDescent="0.25">
      <c r="A386" s="54" t="e">
        <f t="shared" si="35"/>
        <v>#VALUE!</v>
      </c>
      <c r="B386" s="54" t="e">
        <f>IF(A386&gt;$A$4*12,"",VLOOKUP(A386,Lists!$L$5:$N$605,2,FALSE))</f>
        <v>#VALUE!</v>
      </c>
      <c r="C386" s="53" t="e">
        <f t="shared" si="36"/>
        <v>#VALUE!</v>
      </c>
      <c r="D386" s="39" t="e">
        <f t="shared" si="37"/>
        <v>#VALUE!</v>
      </c>
      <c r="E386" s="39" t="e">
        <f t="shared" si="38"/>
        <v>#VALUE!</v>
      </c>
      <c r="F386" s="39" t="e">
        <f t="shared" si="39"/>
        <v>#VALUE!</v>
      </c>
      <c r="G386" s="39" t="e">
        <f t="shared" si="40"/>
        <v>#VALUE!</v>
      </c>
      <c r="H386" s="39" t="e">
        <f t="shared" si="41"/>
        <v>#VALUE!</v>
      </c>
    </row>
    <row r="387" spans="1:8" x14ac:dyDescent="0.25">
      <c r="A387" s="54" t="e">
        <f t="shared" si="35"/>
        <v>#VALUE!</v>
      </c>
      <c r="B387" s="54" t="e">
        <f>IF(A387&gt;$A$4*12,"",VLOOKUP(A387,Lists!$L$5:$N$605,2,FALSE))</f>
        <v>#VALUE!</v>
      </c>
      <c r="C387" s="53" t="e">
        <f t="shared" si="36"/>
        <v>#VALUE!</v>
      </c>
      <c r="D387" s="39" t="e">
        <f t="shared" si="37"/>
        <v>#VALUE!</v>
      </c>
      <c r="E387" s="39" t="e">
        <f t="shared" si="38"/>
        <v>#VALUE!</v>
      </c>
      <c r="F387" s="39" t="e">
        <f t="shared" si="39"/>
        <v>#VALUE!</v>
      </c>
      <c r="G387" s="39" t="e">
        <f t="shared" si="40"/>
        <v>#VALUE!</v>
      </c>
      <c r="H387" s="39" t="e">
        <f t="shared" si="41"/>
        <v>#VALUE!</v>
      </c>
    </row>
    <row r="388" spans="1:8" x14ac:dyDescent="0.25">
      <c r="A388" s="54" t="e">
        <f t="shared" si="35"/>
        <v>#VALUE!</v>
      </c>
      <c r="B388" s="54" t="e">
        <f>IF(A388&gt;$A$4*12,"",VLOOKUP(A388,Lists!$L$5:$N$605,2,FALSE))</f>
        <v>#VALUE!</v>
      </c>
      <c r="C388" s="53" t="e">
        <f t="shared" si="36"/>
        <v>#VALUE!</v>
      </c>
      <c r="D388" s="39" t="e">
        <f t="shared" si="37"/>
        <v>#VALUE!</v>
      </c>
      <c r="E388" s="39" t="e">
        <f t="shared" si="38"/>
        <v>#VALUE!</v>
      </c>
      <c r="F388" s="39" t="e">
        <f t="shared" si="39"/>
        <v>#VALUE!</v>
      </c>
      <c r="G388" s="39" t="e">
        <f t="shared" si="40"/>
        <v>#VALUE!</v>
      </c>
      <c r="H388" s="39" t="e">
        <f t="shared" si="41"/>
        <v>#VALUE!</v>
      </c>
    </row>
    <row r="389" spans="1:8" x14ac:dyDescent="0.25">
      <c r="A389" s="54" t="e">
        <f t="shared" si="35"/>
        <v>#VALUE!</v>
      </c>
      <c r="B389" s="54" t="e">
        <f>IF(A389&gt;$A$4*12,"",VLOOKUP(A389,Lists!$L$5:$N$605,2,FALSE))</f>
        <v>#VALUE!</v>
      </c>
      <c r="C389" s="53" t="e">
        <f t="shared" si="36"/>
        <v>#VALUE!</v>
      </c>
      <c r="D389" s="39" t="e">
        <f t="shared" si="37"/>
        <v>#VALUE!</v>
      </c>
      <c r="E389" s="39" t="e">
        <f t="shared" si="38"/>
        <v>#VALUE!</v>
      </c>
      <c r="F389" s="39" t="e">
        <f t="shared" si="39"/>
        <v>#VALUE!</v>
      </c>
      <c r="G389" s="39" t="e">
        <f t="shared" si="40"/>
        <v>#VALUE!</v>
      </c>
      <c r="H389" s="39" t="e">
        <f t="shared" si="41"/>
        <v>#VALUE!</v>
      </c>
    </row>
    <row r="390" spans="1:8" x14ac:dyDescent="0.25">
      <c r="A390" s="54" t="e">
        <f t="shared" si="35"/>
        <v>#VALUE!</v>
      </c>
      <c r="B390" s="54" t="e">
        <f>IF(A390&gt;$A$4*12,"",VLOOKUP(A390,Lists!$L$5:$N$605,2,FALSE))</f>
        <v>#VALUE!</v>
      </c>
      <c r="C390" s="53" t="e">
        <f t="shared" si="36"/>
        <v>#VALUE!</v>
      </c>
      <c r="D390" s="39" t="e">
        <f t="shared" si="37"/>
        <v>#VALUE!</v>
      </c>
      <c r="E390" s="39" t="e">
        <f t="shared" si="38"/>
        <v>#VALUE!</v>
      </c>
      <c r="F390" s="39" t="e">
        <f t="shared" si="39"/>
        <v>#VALUE!</v>
      </c>
      <c r="G390" s="39" t="e">
        <f t="shared" si="40"/>
        <v>#VALUE!</v>
      </c>
      <c r="H390" s="39" t="e">
        <f t="shared" si="41"/>
        <v>#VALUE!</v>
      </c>
    </row>
    <row r="391" spans="1:8" x14ac:dyDescent="0.25">
      <c r="A391" s="54" t="e">
        <f t="shared" si="35"/>
        <v>#VALUE!</v>
      </c>
      <c r="B391" s="54" t="e">
        <f>IF(A391&gt;$A$4*12,"",VLOOKUP(A391,Lists!$L$5:$N$605,2,FALSE))</f>
        <v>#VALUE!</v>
      </c>
      <c r="C391" s="53" t="e">
        <f t="shared" si="36"/>
        <v>#VALUE!</v>
      </c>
      <c r="D391" s="39" t="e">
        <f t="shared" si="37"/>
        <v>#VALUE!</v>
      </c>
      <c r="E391" s="39" t="e">
        <f t="shared" si="38"/>
        <v>#VALUE!</v>
      </c>
      <c r="F391" s="39" t="e">
        <f t="shared" si="39"/>
        <v>#VALUE!</v>
      </c>
      <c r="G391" s="39" t="e">
        <f t="shared" si="40"/>
        <v>#VALUE!</v>
      </c>
      <c r="H391" s="39" t="e">
        <f t="shared" si="41"/>
        <v>#VALUE!</v>
      </c>
    </row>
    <row r="392" spans="1:8" x14ac:dyDescent="0.25">
      <c r="A392" s="54" t="e">
        <f t="shared" ref="A392:A455" si="42">IF(A391&lt;($A$4*12),A391+1,"")</f>
        <v>#VALUE!</v>
      </c>
      <c r="B392" s="54" t="e">
        <f>IF(A392&gt;$A$4*12,"",VLOOKUP(A392,Lists!$L$5:$N$605,2,FALSE))</f>
        <v>#VALUE!</v>
      </c>
      <c r="C392" s="53" t="e">
        <f t="shared" ref="C392:C455" si="43">IF(A392&gt;$A$4*12,"",C391)</f>
        <v>#VALUE!</v>
      </c>
      <c r="D392" s="39" t="e">
        <f t="shared" ref="D392:D455" si="44">IF(A392&gt;$A$4*12,"",+H391)</f>
        <v>#VALUE!</v>
      </c>
      <c r="E392" s="39" t="e">
        <f t="shared" ref="E392:E455" si="45">IF(A392&gt;$A$4*12,"",E391)</f>
        <v>#VALUE!</v>
      </c>
      <c r="F392" s="39" t="e">
        <f t="shared" ref="F392:F455" si="46">IF(A392&gt;$A$4*12,"",ROUND((+D392+E392)*C392/12,0))</f>
        <v>#VALUE!</v>
      </c>
      <c r="G392" s="39" t="e">
        <f t="shared" ref="G392:G455" si="47">IF(A392&gt;$A$4*12,"",G391)</f>
        <v>#VALUE!</v>
      </c>
      <c r="H392" s="39" t="e">
        <f t="shared" ref="H392:H455" si="48">IF(A392&gt;$A$4*12,"",+D392+E392+F392-G392)</f>
        <v>#VALUE!</v>
      </c>
    </row>
    <row r="393" spans="1:8" x14ac:dyDescent="0.25">
      <c r="A393" s="54" t="e">
        <f t="shared" si="42"/>
        <v>#VALUE!</v>
      </c>
      <c r="B393" s="54" t="e">
        <f>IF(A393&gt;$A$4*12,"",VLOOKUP(A393,Lists!$L$5:$N$605,2,FALSE))</f>
        <v>#VALUE!</v>
      </c>
      <c r="C393" s="53" t="e">
        <f t="shared" si="43"/>
        <v>#VALUE!</v>
      </c>
      <c r="D393" s="39" t="e">
        <f t="shared" si="44"/>
        <v>#VALUE!</v>
      </c>
      <c r="E393" s="39" t="e">
        <f t="shared" si="45"/>
        <v>#VALUE!</v>
      </c>
      <c r="F393" s="39" t="e">
        <f t="shared" si="46"/>
        <v>#VALUE!</v>
      </c>
      <c r="G393" s="39" t="e">
        <f t="shared" si="47"/>
        <v>#VALUE!</v>
      </c>
      <c r="H393" s="39" t="e">
        <f t="shared" si="48"/>
        <v>#VALUE!</v>
      </c>
    </row>
    <row r="394" spans="1:8" x14ac:dyDescent="0.25">
      <c r="A394" s="54" t="e">
        <f t="shared" si="42"/>
        <v>#VALUE!</v>
      </c>
      <c r="B394" s="54" t="e">
        <f>IF(A394&gt;$A$4*12,"",VLOOKUP(A394,Lists!$L$5:$N$605,2,FALSE))</f>
        <v>#VALUE!</v>
      </c>
      <c r="C394" s="53" t="e">
        <f t="shared" si="43"/>
        <v>#VALUE!</v>
      </c>
      <c r="D394" s="39" t="e">
        <f t="shared" si="44"/>
        <v>#VALUE!</v>
      </c>
      <c r="E394" s="39" t="e">
        <f t="shared" si="45"/>
        <v>#VALUE!</v>
      </c>
      <c r="F394" s="39" t="e">
        <f t="shared" si="46"/>
        <v>#VALUE!</v>
      </c>
      <c r="G394" s="39" t="e">
        <f t="shared" si="47"/>
        <v>#VALUE!</v>
      </c>
      <c r="H394" s="39" t="e">
        <f t="shared" si="48"/>
        <v>#VALUE!</v>
      </c>
    </row>
    <row r="395" spans="1:8" x14ac:dyDescent="0.25">
      <c r="A395" s="54" t="e">
        <f t="shared" si="42"/>
        <v>#VALUE!</v>
      </c>
      <c r="B395" s="54" t="e">
        <f>IF(A395&gt;$A$4*12,"",VLOOKUP(A395,Lists!$L$5:$N$605,2,FALSE))</f>
        <v>#VALUE!</v>
      </c>
      <c r="C395" s="53" t="e">
        <f t="shared" si="43"/>
        <v>#VALUE!</v>
      </c>
      <c r="D395" s="39" t="e">
        <f t="shared" si="44"/>
        <v>#VALUE!</v>
      </c>
      <c r="E395" s="39" t="e">
        <f t="shared" si="45"/>
        <v>#VALUE!</v>
      </c>
      <c r="F395" s="39" t="e">
        <f t="shared" si="46"/>
        <v>#VALUE!</v>
      </c>
      <c r="G395" s="39" t="e">
        <f t="shared" si="47"/>
        <v>#VALUE!</v>
      </c>
      <c r="H395" s="39" t="e">
        <f t="shared" si="48"/>
        <v>#VALUE!</v>
      </c>
    </row>
    <row r="396" spans="1:8" x14ac:dyDescent="0.25">
      <c r="A396" s="54" t="e">
        <f t="shared" si="42"/>
        <v>#VALUE!</v>
      </c>
      <c r="B396" s="54" t="e">
        <f>IF(A396&gt;$A$4*12,"",VLOOKUP(A396,Lists!$L$5:$N$605,2,FALSE))</f>
        <v>#VALUE!</v>
      </c>
      <c r="C396" s="53" t="e">
        <f t="shared" si="43"/>
        <v>#VALUE!</v>
      </c>
      <c r="D396" s="39" t="e">
        <f t="shared" si="44"/>
        <v>#VALUE!</v>
      </c>
      <c r="E396" s="39" t="e">
        <f t="shared" si="45"/>
        <v>#VALUE!</v>
      </c>
      <c r="F396" s="39" t="e">
        <f t="shared" si="46"/>
        <v>#VALUE!</v>
      </c>
      <c r="G396" s="39" t="e">
        <f t="shared" si="47"/>
        <v>#VALUE!</v>
      </c>
      <c r="H396" s="39" t="e">
        <f t="shared" si="48"/>
        <v>#VALUE!</v>
      </c>
    </row>
    <row r="397" spans="1:8" x14ac:dyDescent="0.25">
      <c r="A397" s="54" t="e">
        <f t="shared" si="42"/>
        <v>#VALUE!</v>
      </c>
      <c r="B397" s="54" t="e">
        <f>IF(A397&gt;$A$4*12,"",VLOOKUP(A397,Lists!$L$5:$N$605,2,FALSE))</f>
        <v>#VALUE!</v>
      </c>
      <c r="C397" s="53" t="e">
        <f t="shared" si="43"/>
        <v>#VALUE!</v>
      </c>
      <c r="D397" s="39" t="e">
        <f t="shared" si="44"/>
        <v>#VALUE!</v>
      </c>
      <c r="E397" s="39" t="e">
        <f t="shared" si="45"/>
        <v>#VALUE!</v>
      </c>
      <c r="F397" s="39" t="e">
        <f t="shared" si="46"/>
        <v>#VALUE!</v>
      </c>
      <c r="G397" s="39" t="e">
        <f t="shared" si="47"/>
        <v>#VALUE!</v>
      </c>
      <c r="H397" s="39" t="e">
        <f t="shared" si="48"/>
        <v>#VALUE!</v>
      </c>
    </row>
    <row r="398" spans="1:8" x14ac:dyDescent="0.25">
      <c r="A398" s="54" t="e">
        <f t="shared" si="42"/>
        <v>#VALUE!</v>
      </c>
      <c r="B398" s="54" t="e">
        <f>IF(A398&gt;$A$4*12,"",VLOOKUP(A398,Lists!$L$5:$N$605,2,FALSE))</f>
        <v>#VALUE!</v>
      </c>
      <c r="C398" s="53" t="e">
        <f t="shared" si="43"/>
        <v>#VALUE!</v>
      </c>
      <c r="D398" s="39" t="e">
        <f t="shared" si="44"/>
        <v>#VALUE!</v>
      </c>
      <c r="E398" s="39" t="e">
        <f t="shared" si="45"/>
        <v>#VALUE!</v>
      </c>
      <c r="F398" s="39" t="e">
        <f t="shared" si="46"/>
        <v>#VALUE!</v>
      </c>
      <c r="G398" s="39" t="e">
        <f t="shared" si="47"/>
        <v>#VALUE!</v>
      </c>
      <c r="H398" s="39" t="e">
        <f t="shared" si="48"/>
        <v>#VALUE!</v>
      </c>
    </row>
    <row r="399" spans="1:8" x14ac:dyDescent="0.25">
      <c r="A399" s="54" t="e">
        <f t="shared" si="42"/>
        <v>#VALUE!</v>
      </c>
      <c r="B399" s="54" t="e">
        <f>IF(A399&gt;$A$4*12,"",VLOOKUP(A399,Lists!$L$5:$N$605,2,FALSE))</f>
        <v>#VALUE!</v>
      </c>
      <c r="C399" s="53" t="e">
        <f t="shared" si="43"/>
        <v>#VALUE!</v>
      </c>
      <c r="D399" s="39" t="e">
        <f t="shared" si="44"/>
        <v>#VALUE!</v>
      </c>
      <c r="E399" s="39" t="e">
        <f t="shared" si="45"/>
        <v>#VALUE!</v>
      </c>
      <c r="F399" s="39" t="e">
        <f t="shared" si="46"/>
        <v>#VALUE!</v>
      </c>
      <c r="G399" s="39" t="e">
        <f t="shared" si="47"/>
        <v>#VALUE!</v>
      </c>
      <c r="H399" s="39" t="e">
        <f t="shared" si="48"/>
        <v>#VALUE!</v>
      </c>
    </row>
    <row r="400" spans="1:8" x14ac:dyDescent="0.25">
      <c r="A400" s="54" t="e">
        <f t="shared" si="42"/>
        <v>#VALUE!</v>
      </c>
      <c r="B400" s="54" t="e">
        <f>IF(A400&gt;$A$4*12,"",VLOOKUP(A400,Lists!$L$5:$N$605,2,FALSE))</f>
        <v>#VALUE!</v>
      </c>
      <c r="C400" s="53" t="e">
        <f t="shared" si="43"/>
        <v>#VALUE!</v>
      </c>
      <c r="D400" s="39" t="e">
        <f t="shared" si="44"/>
        <v>#VALUE!</v>
      </c>
      <c r="E400" s="39" t="e">
        <f t="shared" si="45"/>
        <v>#VALUE!</v>
      </c>
      <c r="F400" s="39" t="e">
        <f t="shared" si="46"/>
        <v>#VALUE!</v>
      </c>
      <c r="G400" s="39" t="e">
        <f t="shared" si="47"/>
        <v>#VALUE!</v>
      </c>
      <c r="H400" s="39" t="e">
        <f t="shared" si="48"/>
        <v>#VALUE!</v>
      </c>
    </row>
    <row r="401" spans="1:8" x14ac:dyDescent="0.25">
      <c r="A401" s="54" t="e">
        <f t="shared" si="42"/>
        <v>#VALUE!</v>
      </c>
      <c r="B401" s="54" t="e">
        <f>IF(A401&gt;$A$4*12,"",VLOOKUP(A401,Lists!$L$5:$N$605,2,FALSE))</f>
        <v>#VALUE!</v>
      </c>
      <c r="C401" s="53" t="e">
        <f t="shared" si="43"/>
        <v>#VALUE!</v>
      </c>
      <c r="D401" s="39" t="e">
        <f t="shared" si="44"/>
        <v>#VALUE!</v>
      </c>
      <c r="E401" s="39" t="e">
        <f t="shared" si="45"/>
        <v>#VALUE!</v>
      </c>
      <c r="F401" s="39" t="e">
        <f t="shared" si="46"/>
        <v>#VALUE!</v>
      </c>
      <c r="G401" s="39" t="e">
        <f t="shared" si="47"/>
        <v>#VALUE!</v>
      </c>
      <c r="H401" s="39" t="e">
        <f t="shared" si="48"/>
        <v>#VALUE!</v>
      </c>
    </row>
    <row r="402" spans="1:8" x14ac:dyDescent="0.25">
      <c r="A402" s="54" t="e">
        <f t="shared" si="42"/>
        <v>#VALUE!</v>
      </c>
      <c r="B402" s="54" t="e">
        <f>IF(A402&gt;$A$4*12,"",VLOOKUP(A402,Lists!$L$5:$N$605,2,FALSE))</f>
        <v>#VALUE!</v>
      </c>
      <c r="C402" s="53" t="e">
        <f t="shared" si="43"/>
        <v>#VALUE!</v>
      </c>
      <c r="D402" s="39" t="e">
        <f t="shared" si="44"/>
        <v>#VALUE!</v>
      </c>
      <c r="E402" s="39" t="e">
        <f t="shared" si="45"/>
        <v>#VALUE!</v>
      </c>
      <c r="F402" s="39" t="e">
        <f t="shared" si="46"/>
        <v>#VALUE!</v>
      </c>
      <c r="G402" s="39" t="e">
        <f t="shared" si="47"/>
        <v>#VALUE!</v>
      </c>
      <c r="H402" s="39" t="e">
        <f t="shared" si="48"/>
        <v>#VALUE!</v>
      </c>
    </row>
    <row r="403" spans="1:8" x14ac:dyDescent="0.25">
      <c r="A403" s="54" t="e">
        <f t="shared" si="42"/>
        <v>#VALUE!</v>
      </c>
      <c r="B403" s="54" t="e">
        <f>IF(A403&gt;$A$4*12,"",VLOOKUP(A403,Lists!$L$5:$N$605,2,FALSE))</f>
        <v>#VALUE!</v>
      </c>
      <c r="C403" s="53" t="e">
        <f t="shared" si="43"/>
        <v>#VALUE!</v>
      </c>
      <c r="D403" s="39" t="e">
        <f t="shared" si="44"/>
        <v>#VALUE!</v>
      </c>
      <c r="E403" s="39" t="e">
        <f t="shared" si="45"/>
        <v>#VALUE!</v>
      </c>
      <c r="F403" s="39" t="e">
        <f t="shared" si="46"/>
        <v>#VALUE!</v>
      </c>
      <c r="G403" s="39" t="e">
        <f t="shared" si="47"/>
        <v>#VALUE!</v>
      </c>
      <c r="H403" s="39" t="e">
        <f t="shared" si="48"/>
        <v>#VALUE!</v>
      </c>
    </row>
    <row r="404" spans="1:8" x14ac:dyDescent="0.25">
      <c r="A404" s="54" t="e">
        <f t="shared" si="42"/>
        <v>#VALUE!</v>
      </c>
      <c r="B404" s="54" t="e">
        <f>IF(A404&gt;$A$4*12,"",VLOOKUP(A404,Lists!$L$5:$N$605,2,FALSE))</f>
        <v>#VALUE!</v>
      </c>
      <c r="C404" s="53" t="e">
        <f t="shared" si="43"/>
        <v>#VALUE!</v>
      </c>
      <c r="D404" s="39" t="e">
        <f t="shared" si="44"/>
        <v>#VALUE!</v>
      </c>
      <c r="E404" s="39" t="e">
        <f t="shared" si="45"/>
        <v>#VALUE!</v>
      </c>
      <c r="F404" s="39" t="e">
        <f t="shared" si="46"/>
        <v>#VALUE!</v>
      </c>
      <c r="G404" s="39" t="e">
        <f t="shared" si="47"/>
        <v>#VALUE!</v>
      </c>
      <c r="H404" s="39" t="e">
        <f t="shared" si="48"/>
        <v>#VALUE!</v>
      </c>
    </row>
    <row r="405" spans="1:8" x14ac:dyDescent="0.25">
      <c r="A405" s="54" t="e">
        <f t="shared" si="42"/>
        <v>#VALUE!</v>
      </c>
      <c r="B405" s="54" t="e">
        <f>IF(A405&gt;$A$4*12,"",VLOOKUP(A405,Lists!$L$5:$N$605,2,FALSE))</f>
        <v>#VALUE!</v>
      </c>
      <c r="C405" s="53" t="e">
        <f t="shared" si="43"/>
        <v>#VALUE!</v>
      </c>
      <c r="D405" s="39" t="e">
        <f t="shared" si="44"/>
        <v>#VALUE!</v>
      </c>
      <c r="E405" s="39" t="e">
        <f t="shared" si="45"/>
        <v>#VALUE!</v>
      </c>
      <c r="F405" s="39" t="e">
        <f t="shared" si="46"/>
        <v>#VALUE!</v>
      </c>
      <c r="G405" s="39" t="e">
        <f t="shared" si="47"/>
        <v>#VALUE!</v>
      </c>
      <c r="H405" s="39" t="e">
        <f t="shared" si="48"/>
        <v>#VALUE!</v>
      </c>
    </row>
    <row r="406" spans="1:8" x14ac:dyDescent="0.25">
      <c r="A406" s="54" t="e">
        <f t="shared" si="42"/>
        <v>#VALUE!</v>
      </c>
      <c r="B406" s="54" t="e">
        <f>IF(A406&gt;$A$4*12,"",VLOOKUP(A406,Lists!$L$5:$N$605,2,FALSE))</f>
        <v>#VALUE!</v>
      </c>
      <c r="C406" s="53" t="e">
        <f t="shared" si="43"/>
        <v>#VALUE!</v>
      </c>
      <c r="D406" s="39" t="e">
        <f t="shared" si="44"/>
        <v>#VALUE!</v>
      </c>
      <c r="E406" s="39" t="e">
        <f t="shared" si="45"/>
        <v>#VALUE!</v>
      </c>
      <c r="F406" s="39" t="e">
        <f t="shared" si="46"/>
        <v>#VALUE!</v>
      </c>
      <c r="G406" s="39" t="e">
        <f t="shared" si="47"/>
        <v>#VALUE!</v>
      </c>
      <c r="H406" s="39" t="e">
        <f t="shared" si="48"/>
        <v>#VALUE!</v>
      </c>
    </row>
    <row r="407" spans="1:8" x14ac:dyDescent="0.25">
      <c r="A407" s="54" t="e">
        <f t="shared" si="42"/>
        <v>#VALUE!</v>
      </c>
      <c r="B407" s="54" t="e">
        <f>IF(A407&gt;$A$4*12,"",VLOOKUP(A407,Lists!$L$5:$N$605,2,FALSE))</f>
        <v>#VALUE!</v>
      </c>
      <c r="C407" s="53" t="e">
        <f t="shared" si="43"/>
        <v>#VALUE!</v>
      </c>
      <c r="D407" s="39" t="e">
        <f t="shared" si="44"/>
        <v>#VALUE!</v>
      </c>
      <c r="E407" s="39" t="e">
        <f t="shared" si="45"/>
        <v>#VALUE!</v>
      </c>
      <c r="F407" s="39" t="e">
        <f t="shared" si="46"/>
        <v>#VALUE!</v>
      </c>
      <c r="G407" s="39" t="e">
        <f t="shared" si="47"/>
        <v>#VALUE!</v>
      </c>
      <c r="H407" s="39" t="e">
        <f t="shared" si="48"/>
        <v>#VALUE!</v>
      </c>
    </row>
    <row r="408" spans="1:8" x14ac:dyDescent="0.25">
      <c r="A408" s="54" t="e">
        <f t="shared" si="42"/>
        <v>#VALUE!</v>
      </c>
      <c r="B408" s="54" t="e">
        <f>IF(A408&gt;$A$4*12,"",VLOOKUP(A408,Lists!$L$5:$N$605,2,FALSE))</f>
        <v>#VALUE!</v>
      </c>
      <c r="C408" s="53" t="e">
        <f t="shared" si="43"/>
        <v>#VALUE!</v>
      </c>
      <c r="D408" s="39" t="e">
        <f t="shared" si="44"/>
        <v>#VALUE!</v>
      </c>
      <c r="E408" s="39" t="e">
        <f t="shared" si="45"/>
        <v>#VALUE!</v>
      </c>
      <c r="F408" s="39" t="e">
        <f t="shared" si="46"/>
        <v>#VALUE!</v>
      </c>
      <c r="G408" s="39" t="e">
        <f t="shared" si="47"/>
        <v>#VALUE!</v>
      </c>
      <c r="H408" s="39" t="e">
        <f t="shared" si="48"/>
        <v>#VALUE!</v>
      </c>
    </row>
    <row r="409" spans="1:8" x14ac:dyDescent="0.25">
      <c r="A409" s="54" t="e">
        <f t="shared" si="42"/>
        <v>#VALUE!</v>
      </c>
      <c r="B409" s="54" t="e">
        <f>IF(A409&gt;$A$4*12,"",VLOOKUP(A409,Lists!$L$5:$N$605,2,FALSE))</f>
        <v>#VALUE!</v>
      </c>
      <c r="C409" s="53" t="e">
        <f t="shared" si="43"/>
        <v>#VALUE!</v>
      </c>
      <c r="D409" s="39" t="e">
        <f t="shared" si="44"/>
        <v>#VALUE!</v>
      </c>
      <c r="E409" s="39" t="e">
        <f t="shared" si="45"/>
        <v>#VALUE!</v>
      </c>
      <c r="F409" s="39" t="e">
        <f t="shared" si="46"/>
        <v>#VALUE!</v>
      </c>
      <c r="G409" s="39" t="e">
        <f t="shared" si="47"/>
        <v>#VALUE!</v>
      </c>
      <c r="H409" s="39" t="e">
        <f t="shared" si="48"/>
        <v>#VALUE!</v>
      </c>
    </row>
    <row r="410" spans="1:8" x14ac:dyDescent="0.25">
      <c r="A410" s="54" t="e">
        <f t="shared" si="42"/>
        <v>#VALUE!</v>
      </c>
      <c r="B410" s="54" t="e">
        <f>IF(A410&gt;$A$4*12,"",VLOOKUP(A410,Lists!$L$5:$N$605,2,FALSE))</f>
        <v>#VALUE!</v>
      </c>
      <c r="C410" s="53" t="e">
        <f t="shared" si="43"/>
        <v>#VALUE!</v>
      </c>
      <c r="D410" s="39" t="e">
        <f t="shared" si="44"/>
        <v>#VALUE!</v>
      </c>
      <c r="E410" s="39" t="e">
        <f t="shared" si="45"/>
        <v>#VALUE!</v>
      </c>
      <c r="F410" s="39" t="e">
        <f t="shared" si="46"/>
        <v>#VALUE!</v>
      </c>
      <c r="G410" s="39" t="e">
        <f t="shared" si="47"/>
        <v>#VALUE!</v>
      </c>
      <c r="H410" s="39" t="e">
        <f t="shared" si="48"/>
        <v>#VALUE!</v>
      </c>
    </row>
    <row r="411" spans="1:8" x14ac:dyDescent="0.25">
      <c r="A411" s="54" t="e">
        <f t="shared" si="42"/>
        <v>#VALUE!</v>
      </c>
      <c r="B411" s="54" t="e">
        <f>IF(A411&gt;$A$4*12,"",VLOOKUP(A411,Lists!$L$5:$N$605,2,FALSE))</f>
        <v>#VALUE!</v>
      </c>
      <c r="C411" s="53" t="e">
        <f t="shared" si="43"/>
        <v>#VALUE!</v>
      </c>
      <c r="D411" s="39" t="e">
        <f t="shared" si="44"/>
        <v>#VALUE!</v>
      </c>
      <c r="E411" s="39" t="e">
        <f t="shared" si="45"/>
        <v>#VALUE!</v>
      </c>
      <c r="F411" s="39" t="e">
        <f t="shared" si="46"/>
        <v>#VALUE!</v>
      </c>
      <c r="G411" s="39" t="e">
        <f t="shared" si="47"/>
        <v>#VALUE!</v>
      </c>
      <c r="H411" s="39" t="e">
        <f t="shared" si="48"/>
        <v>#VALUE!</v>
      </c>
    </row>
    <row r="412" spans="1:8" x14ac:dyDescent="0.25">
      <c r="A412" s="54" t="e">
        <f t="shared" si="42"/>
        <v>#VALUE!</v>
      </c>
      <c r="B412" s="54" t="e">
        <f>IF(A412&gt;$A$4*12,"",VLOOKUP(A412,Lists!$L$5:$N$605,2,FALSE))</f>
        <v>#VALUE!</v>
      </c>
      <c r="C412" s="53" t="e">
        <f t="shared" si="43"/>
        <v>#VALUE!</v>
      </c>
      <c r="D412" s="39" t="e">
        <f t="shared" si="44"/>
        <v>#VALUE!</v>
      </c>
      <c r="E412" s="39" t="e">
        <f t="shared" si="45"/>
        <v>#VALUE!</v>
      </c>
      <c r="F412" s="39" t="e">
        <f t="shared" si="46"/>
        <v>#VALUE!</v>
      </c>
      <c r="G412" s="39" t="e">
        <f t="shared" si="47"/>
        <v>#VALUE!</v>
      </c>
      <c r="H412" s="39" t="e">
        <f t="shared" si="48"/>
        <v>#VALUE!</v>
      </c>
    </row>
    <row r="413" spans="1:8" x14ac:dyDescent="0.25">
      <c r="A413" s="54" t="e">
        <f t="shared" si="42"/>
        <v>#VALUE!</v>
      </c>
      <c r="B413" s="54" t="e">
        <f>IF(A413&gt;$A$4*12,"",VLOOKUP(A413,Lists!$L$5:$N$605,2,FALSE))</f>
        <v>#VALUE!</v>
      </c>
      <c r="C413" s="53" t="e">
        <f t="shared" si="43"/>
        <v>#VALUE!</v>
      </c>
      <c r="D413" s="39" t="e">
        <f t="shared" si="44"/>
        <v>#VALUE!</v>
      </c>
      <c r="E413" s="39" t="e">
        <f t="shared" si="45"/>
        <v>#VALUE!</v>
      </c>
      <c r="F413" s="39" t="e">
        <f t="shared" si="46"/>
        <v>#VALUE!</v>
      </c>
      <c r="G413" s="39" t="e">
        <f t="shared" si="47"/>
        <v>#VALUE!</v>
      </c>
      <c r="H413" s="39" t="e">
        <f t="shared" si="48"/>
        <v>#VALUE!</v>
      </c>
    </row>
    <row r="414" spans="1:8" x14ac:dyDescent="0.25">
      <c r="A414" s="54" t="e">
        <f t="shared" si="42"/>
        <v>#VALUE!</v>
      </c>
      <c r="B414" s="54" t="e">
        <f>IF(A414&gt;$A$4*12,"",VLOOKUP(A414,Lists!$L$5:$N$605,2,FALSE))</f>
        <v>#VALUE!</v>
      </c>
      <c r="C414" s="53" t="e">
        <f t="shared" si="43"/>
        <v>#VALUE!</v>
      </c>
      <c r="D414" s="39" t="e">
        <f t="shared" si="44"/>
        <v>#VALUE!</v>
      </c>
      <c r="E414" s="39" t="e">
        <f t="shared" si="45"/>
        <v>#VALUE!</v>
      </c>
      <c r="F414" s="39" t="e">
        <f t="shared" si="46"/>
        <v>#VALUE!</v>
      </c>
      <c r="G414" s="39" t="e">
        <f t="shared" si="47"/>
        <v>#VALUE!</v>
      </c>
      <c r="H414" s="39" t="e">
        <f t="shared" si="48"/>
        <v>#VALUE!</v>
      </c>
    </row>
    <row r="415" spans="1:8" x14ac:dyDescent="0.25">
      <c r="A415" s="54" t="e">
        <f t="shared" si="42"/>
        <v>#VALUE!</v>
      </c>
      <c r="B415" s="54" t="e">
        <f>IF(A415&gt;$A$4*12,"",VLOOKUP(A415,Lists!$L$5:$N$605,2,FALSE))</f>
        <v>#VALUE!</v>
      </c>
      <c r="C415" s="53" t="e">
        <f t="shared" si="43"/>
        <v>#VALUE!</v>
      </c>
      <c r="D415" s="39" t="e">
        <f t="shared" si="44"/>
        <v>#VALUE!</v>
      </c>
      <c r="E415" s="39" t="e">
        <f t="shared" si="45"/>
        <v>#VALUE!</v>
      </c>
      <c r="F415" s="39" t="e">
        <f t="shared" si="46"/>
        <v>#VALUE!</v>
      </c>
      <c r="G415" s="39" t="e">
        <f t="shared" si="47"/>
        <v>#VALUE!</v>
      </c>
      <c r="H415" s="39" t="e">
        <f t="shared" si="48"/>
        <v>#VALUE!</v>
      </c>
    </row>
    <row r="416" spans="1:8" x14ac:dyDescent="0.25">
      <c r="A416" s="54" t="e">
        <f t="shared" si="42"/>
        <v>#VALUE!</v>
      </c>
      <c r="B416" s="54" t="e">
        <f>IF(A416&gt;$A$4*12,"",VLOOKUP(A416,Lists!$L$5:$N$605,2,FALSE))</f>
        <v>#VALUE!</v>
      </c>
      <c r="C416" s="53" t="e">
        <f t="shared" si="43"/>
        <v>#VALUE!</v>
      </c>
      <c r="D416" s="39" t="e">
        <f t="shared" si="44"/>
        <v>#VALUE!</v>
      </c>
      <c r="E416" s="39" t="e">
        <f t="shared" si="45"/>
        <v>#VALUE!</v>
      </c>
      <c r="F416" s="39" t="e">
        <f t="shared" si="46"/>
        <v>#VALUE!</v>
      </c>
      <c r="G416" s="39" t="e">
        <f t="shared" si="47"/>
        <v>#VALUE!</v>
      </c>
      <c r="H416" s="39" t="e">
        <f t="shared" si="48"/>
        <v>#VALUE!</v>
      </c>
    </row>
    <row r="417" spans="1:8" x14ac:dyDescent="0.25">
      <c r="A417" s="54" t="e">
        <f t="shared" si="42"/>
        <v>#VALUE!</v>
      </c>
      <c r="B417" s="54" t="e">
        <f>IF(A417&gt;$A$4*12,"",VLOOKUP(A417,Lists!$L$5:$N$605,2,FALSE))</f>
        <v>#VALUE!</v>
      </c>
      <c r="C417" s="53" t="e">
        <f t="shared" si="43"/>
        <v>#VALUE!</v>
      </c>
      <c r="D417" s="39" t="e">
        <f t="shared" si="44"/>
        <v>#VALUE!</v>
      </c>
      <c r="E417" s="39" t="e">
        <f t="shared" si="45"/>
        <v>#VALUE!</v>
      </c>
      <c r="F417" s="39" t="e">
        <f t="shared" si="46"/>
        <v>#VALUE!</v>
      </c>
      <c r="G417" s="39" t="e">
        <f t="shared" si="47"/>
        <v>#VALUE!</v>
      </c>
      <c r="H417" s="39" t="e">
        <f t="shared" si="48"/>
        <v>#VALUE!</v>
      </c>
    </row>
    <row r="418" spans="1:8" x14ac:dyDescent="0.25">
      <c r="A418" s="54" t="e">
        <f t="shared" si="42"/>
        <v>#VALUE!</v>
      </c>
      <c r="B418" s="54" t="e">
        <f>IF(A418&gt;$A$4*12,"",VLOOKUP(A418,Lists!$L$5:$N$605,2,FALSE))</f>
        <v>#VALUE!</v>
      </c>
      <c r="C418" s="53" t="e">
        <f t="shared" si="43"/>
        <v>#VALUE!</v>
      </c>
      <c r="D418" s="39" t="e">
        <f t="shared" si="44"/>
        <v>#VALUE!</v>
      </c>
      <c r="E418" s="39" t="e">
        <f t="shared" si="45"/>
        <v>#VALUE!</v>
      </c>
      <c r="F418" s="39" t="e">
        <f t="shared" si="46"/>
        <v>#VALUE!</v>
      </c>
      <c r="G418" s="39" t="e">
        <f t="shared" si="47"/>
        <v>#VALUE!</v>
      </c>
      <c r="H418" s="39" t="e">
        <f t="shared" si="48"/>
        <v>#VALUE!</v>
      </c>
    </row>
    <row r="419" spans="1:8" x14ac:dyDescent="0.25">
      <c r="A419" s="54" t="e">
        <f t="shared" si="42"/>
        <v>#VALUE!</v>
      </c>
      <c r="B419" s="54" t="e">
        <f>IF(A419&gt;$A$4*12,"",VLOOKUP(A419,Lists!$L$5:$N$605,2,FALSE))</f>
        <v>#VALUE!</v>
      </c>
      <c r="C419" s="53" t="e">
        <f t="shared" si="43"/>
        <v>#VALUE!</v>
      </c>
      <c r="D419" s="39" t="e">
        <f t="shared" si="44"/>
        <v>#VALUE!</v>
      </c>
      <c r="E419" s="39" t="e">
        <f t="shared" si="45"/>
        <v>#VALUE!</v>
      </c>
      <c r="F419" s="39" t="e">
        <f t="shared" si="46"/>
        <v>#VALUE!</v>
      </c>
      <c r="G419" s="39" t="e">
        <f t="shared" si="47"/>
        <v>#VALUE!</v>
      </c>
      <c r="H419" s="39" t="e">
        <f t="shared" si="48"/>
        <v>#VALUE!</v>
      </c>
    </row>
    <row r="420" spans="1:8" x14ac:dyDescent="0.25">
      <c r="A420" s="54" t="e">
        <f t="shared" si="42"/>
        <v>#VALUE!</v>
      </c>
      <c r="B420" s="54" t="e">
        <f>IF(A420&gt;$A$4*12,"",VLOOKUP(A420,Lists!$L$5:$N$605,2,FALSE))</f>
        <v>#VALUE!</v>
      </c>
      <c r="C420" s="53" t="e">
        <f t="shared" si="43"/>
        <v>#VALUE!</v>
      </c>
      <c r="D420" s="39" t="e">
        <f t="shared" si="44"/>
        <v>#VALUE!</v>
      </c>
      <c r="E420" s="39" t="e">
        <f t="shared" si="45"/>
        <v>#VALUE!</v>
      </c>
      <c r="F420" s="39" t="e">
        <f t="shared" si="46"/>
        <v>#VALUE!</v>
      </c>
      <c r="G420" s="39" t="e">
        <f t="shared" si="47"/>
        <v>#VALUE!</v>
      </c>
      <c r="H420" s="39" t="e">
        <f t="shared" si="48"/>
        <v>#VALUE!</v>
      </c>
    </row>
    <row r="421" spans="1:8" x14ac:dyDescent="0.25">
      <c r="A421" s="54" t="e">
        <f t="shared" si="42"/>
        <v>#VALUE!</v>
      </c>
      <c r="B421" s="54" t="e">
        <f>IF(A421&gt;$A$4*12,"",VLOOKUP(A421,Lists!$L$5:$N$605,2,FALSE))</f>
        <v>#VALUE!</v>
      </c>
      <c r="C421" s="53" t="e">
        <f t="shared" si="43"/>
        <v>#VALUE!</v>
      </c>
      <c r="D421" s="39" t="e">
        <f t="shared" si="44"/>
        <v>#VALUE!</v>
      </c>
      <c r="E421" s="39" t="e">
        <f t="shared" si="45"/>
        <v>#VALUE!</v>
      </c>
      <c r="F421" s="39" t="e">
        <f t="shared" si="46"/>
        <v>#VALUE!</v>
      </c>
      <c r="G421" s="39" t="e">
        <f t="shared" si="47"/>
        <v>#VALUE!</v>
      </c>
      <c r="H421" s="39" t="e">
        <f t="shared" si="48"/>
        <v>#VALUE!</v>
      </c>
    </row>
    <row r="422" spans="1:8" x14ac:dyDescent="0.25">
      <c r="A422" s="54" t="e">
        <f t="shared" si="42"/>
        <v>#VALUE!</v>
      </c>
      <c r="B422" s="54" t="e">
        <f>IF(A422&gt;$A$4*12,"",VLOOKUP(A422,Lists!$L$5:$N$605,2,FALSE))</f>
        <v>#VALUE!</v>
      </c>
      <c r="C422" s="53" t="e">
        <f t="shared" si="43"/>
        <v>#VALUE!</v>
      </c>
      <c r="D422" s="39" t="e">
        <f t="shared" si="44"/>
        <v>#VALUE!</v>
      </c>
      <c r="E422" s="39" t="e">
        <f t="shared" si="45"/>
        <v>#VALUE!</v>
      </c>
      <c r="F422" s="39" t="e">
        <f t="shared" si="46"/>
        <v>#VALUE!</v>
      </c>
      <c r="G422" s="39" t="e">
        <f t="shared" si="47"/>
        <v>#VALUE!</v>
      </c>
      <c r="H422" s="39" t="e">
        <f t="shared" si="48"/>
        <v>#VALUE!</v>
      </c>
    </row>
    <row r="423" spans="1:8" x14ac:dyDescent="0.25">
      <c r="A423" s="54" t="e">
        <f t="shared" si="42"/>
        <v>#VALUE!</v>
      </c>
      <c r="B423" s="54" t="e">
        <f>IF(A423&gt;$A$4*12,"",VLOOKUP(A423,Lists!$L$5:$N$605,2,FALSE))</f>
        <v>#VALUE!</v>
      </c>
      <c r="C423" s="53" t="e">
        <f t="shared" si="43"/>
        <v>#VALUE!</v>
      </c>
      <c r="D423" s="39" t="e">
        <f t="shared" si="44"/>
        <v>#VALUE!</v>
      </c>
      <c r="E423" s="39" t="e">
        <f t="shared" si="45"/>
        <v>#VALUE!</v>
      </c>
      <c r="F423" s="39" t="e">
        <f t="shared" si="46"/>
        <v>#VALUE!</v>
      </c>
      <c r="G423" s="39" t="e">
        <f t="shared" si="47"/>
        <v>#VALUE!</v>
      </c>
      <c r="H423" s="39" t="e">
        <f t="shared" si="48"/>
        <v>#VALUE!</v>
      </c>
    </row>
    <row r="424" spans="1:8" x14ac:dyDescent="0.25">
      <c r="A424" s="54" t="e">
        <f t="shared" si="42"/>
        <v>#VALUE!</v>
      </c>
      <c r="B424" s="54" t="e">
        <f>IF(A424&gt;$A$4*12,"",VLOOKUP(A424,Lists!$L$5:$N$605,2,FALSE))</f>
        <v>#VALUE!</v>
      </c>
      <c r="C424" s="53" t="e">
        <f t="shared" si="43"/>
        <v>#VALUE!</v>
      </c>
      <c r="D424" s="39" t="e">
        <f t="shared" si="44"/>
        <v>#VALUE!</v>
      </c>
      <c r="E424" s="39" t="e">
        <f t="shared" si="45"/>
        <v>#VALUE!</v>
      </c>
      <c r="F424" s="39" t="e">
        <f t="shared" si="46"/>
        <v>#VALUE!</v>
      </c>
      <c r="G424" s="39" t="e">
        <f t="shared" si="47"/>
        <v>#VALUE!</v>
      </c>
      <c r="H424" s="39" t="e">
        <f t="shared" si="48"/>
        <v>#VALUE!</v>
      </c>
    </row>
    <row r="425" spans="1:8" x14ac:dyDescent="0.25">
      <c r="A425" s="54" t="e">
        <f t="shared" si="42"/>
        <v>#VALUE!</v>
      </c>
      <c r="B425" s="54" t="e">
        <f>IF(A425&gt;$A$4*12,"",VLOOKUP(A425,Lists!$L$5:$N$605,2,FALSE))</f>
        <v>#VALUE!</v>
      </c>
      <c r="C425" s="53" t="e">
        <f t="shared" si="43"/>
        <v>#VALUE!</v>
      </c>
      <c r="D425" s="39" t="e">
        <f t="shared" si="44"/>
        <v>#VALUE!</v>
      </c>
      <c r="E425" s="39" t="e">
        <f t="shared" si="45"/>
        <v>#VALUE!</v>
      </c>
      <c r="F425" s="39" t="e">
        <f t="shared" si="46"/>
        <v>#VALUE!</v>
      </c>
      <c r="G425" s="39" t="e">
        <f t="shared" si="47"/>
        <v>#VALUE!</v>
      </c>
      <c r="H425" s="39" t="e">
        <f t="shared" si="48"/>
        <v>#VALUE!</v>
      </c>
    </row>
    <row r="426" spans="1:8" x14ac:dyDescent="0.25">
      <c r="A426" s="54" t="e">
        <f t="shared" si="42"/>
        <v>#VALUE!</v>
      </c>
      <c r="B426" s="54" t="e">
        <f>IF(A426&gt;$A$4*12,"",VLOOKUP(A426,Lists!$L$5:$N$605,2,FALSE))</f>
        <v>#VALUE!</v>
      </c>
      <c r="C426" s="53" t="e">
        <f t="shared" si="43"/>
        <v>#VALUE!</v>
      </c>
      <c r="D426" s="39" t="e">
        <f t="shared" si="44"/>
        <v>#VALUE!</v>
      </c>
      <c r="E426" s="39" t="e">
        <f t="shared" si="45"/>
        <v>#VALUE!</v>
      </c>
      <c r="F426" s="39" t="e">
        <f t="shared" si="46"/>
        <v>#VALUE!</v>
      </c>
      <c r="G426" s="39" t="e">
        <f t="shared" si="47"/>
        <v>#VALUE!</v>
      </c>
      <c r="H426" s="39" t="e">
        <f t="shared" si="48"/>
        <v>#VALUE!</v>
      </c>
    </row>
    <row r="427" spans="1:8" x14ac:dyDescent="0.25">
      <c r="A427" s="54" t="e">
        <f t="shared" si="42"/>
        <v>#VALUE!</v>
      </c>
      <c r="B427" s="54" t="e">
        <f>IF(A427&gt;$A$4*12,"",VLOOKUP(A427,Lists!$L$5:$N$605,2,FALSE))</f>
        <v>#VALUE!</v>
      </c>
      <c r="C427" s="53" t="e">
        <f t="shared" si="43"/>
        <v>#VALUE!</v>
      </c>
      <c r="D427" s="39" t="e">
        <f t="shared" si="44"/>
        <v>#VALUE!</v>
      </c>
      <c r="E427" s="39" t="e">
        <f t="shared" si="45"/>
        <v>#VALUE!</v>
      </c>
      <c r="F427" s="39" t="e">
        <f t="shared" si="46"/>
        <v>#VALUE!</v>
      </c>
      <c r="G427" s="39" t="e">
        <f t="shared" si="47"/>
        <v>#VALUE!</v>
      </c>
      <c r="H427" s="39" t="e">
        <f t="shared" si="48"/>
        <v>#VALUE!</v>
      </c>
    </row>
    <row r="428" spans="1:8" x14ac:dyDescent="0.25">
      <c r="A428" s="54" t="e">
        <f t="shared" si="42"/>
        <v>#VALUE!</v>
      </c>
      <c r="B428" s="54" t="e">
        <f>IF(A428&gt;$A$4*12,"",VLOOKUP(A428,Lists!$L$5:$N$605,2,FALSE))</f>
        <v>#VALUE!</v>
      </c>
      <c r="C428" s="53" t="e">
        <f t="shared" si="43"/>
        <v>#VALUE!</v>
      </c>
      <c r="D428" s="39" t="e">
        <f t="shared" si="44"/>
        <v>#VALUE!</v>
      </c>
      <c r="E428" s="39" t="e">
        <f t="shared" si="45"/>
        <v>#VALUE!</v>
      </c>
      <c r="F428" s="39" t="e">
        <f t="shared" si="46"/>
        <v>#VALUE!</v>
      </c>
      <c r="G428" s="39" t="e">
        <f t="shared" si="47"/>
        <v>#VALUE!</v>
      </c>
      <c r="H428" s="39" t="e">
        <f t="shared" si="48"/>
        <v>#VALUE!</v>
      </c>
    </row>
    <row r="429" spans="1:8" x14ac:dyDescent="0.25">
      <c r="A429" s="54" t="e">
        <f t="shared" si="42"/>
        <v>#VALUE!</v>
      </c>
      <c r="B429" s="54" t="e">
        <f>IF(A429&gt;$A$4*12,"",VLOOKUP(A429,Lists!$L$5:$N$605,2,FALSE))</f>
        <v>#VALUE!</v>
      </c>
      <c r="C429" s="53" t="e">
        <f t="shared" si="43"/>
        <v>#VALUE!</v>
      </c>
      <c r="D429" s="39" t="e">
        <f t="shared" si="44"/>
        <v>#VALUE!</v>
      </c>
      <c r="E429" s="39" t="e">
        <f t="shared" si="45"/>
        <v>#VALUE!</v>
      </c>
      <c r="F429" s="39" t="e">
        <f t="shared" si="46"/>
        <v>#VALUE!</v>
      </c>
      <c r="G429" s="39" t="e">
        <f t="shared" si="47"/>
        <v>#VALUE!</v>
      </c>
      <c r="H429" s="39" t="e">
        <f t="shared" si="48"/>
        <v>#VALUE!</v>
      </c>
    </row>
    <row r="430" spans="1:8" x14ac:dyDescent="0.25">
      <c r="A430" s="54" t="e">
        <f t="shared" si="42"/>
        <v>#VALUE!</v>
      </c>
      <c r="B430" s="54" t="e">
        <f>IF(A430&gt;$A$4*12,"",VLOOKUP(A430,Lists!$L$5:$N$605,2,FALSE))</f>
        <v>#VALUE!</v>
      </c>
      <c r="C430" s="53" t="e">
        <f t="shared" si="43"/>
        <v>#VALUE!</v>
      </c>
      <c r="D430" s="39" t="e">
        <f t="shared" si="44"/>
        <v>#VALUE!</v>
      </c>
      <c r="E430" s="39" t="e">
        <f t="shared" si="45"/>
        <v>#VALUE!</v>
      </c>
      <c r="F430" s="39" t="e">
        <f t="shared" si="46"/>
        <v>#VALUE!</v>
      </c>
      <c r="G430" s="39" t="e">
        <f t="shared" si="47"/>
        <v>#VALUE!</v>
      </c>
      <c r="H430" s="39" t="e">
        <f t="shared" si="48"/>
        <v>#VALUE!</v>
      </c>
    </row>
    <row r="431" spans="1:8" x14ac:dyDescent="0.25">
      <c r="A431" s="54" t="e">
        <f t="shared" si="42"/>
        <v>#VALUE!</v>
      </c>
      <c r="B431" s="54" t="e">
        <f>IF(A431&gt;$A$4*12,"",VLOOKUP(A431,Lists!$L$5:$N$605,2,FALSE))</f>
        <v>#VALUE!</v>
      </c>
      <c r="C431" s="53" t="e">
        <f t="shared" si="43"/>
        <v>#VALUE!</v>
      </c>
      <c r="D431" s="39" t="e">
        <f t="shared" si="44"/>
        <v>#VALUE!</v>
      </c>
      <c r="E431" s="39" t="e">
        <f t="shared" si="45"/>
        <v>#VALUE!</v>
      </c>
      <c r="F431" s="39" t="e">
        <f t="shared" si="46"/>
        <v>#VALUE!</v>
      </c>
      <c r="G431" s="39" t="e">
        <f t="shared" si="47"/>
        <v>#VALUE!</v>
      </c>
      <c r="H431" s="39" t="e">
        <f t="shared" si="48"/>
        <v>#VALUE!</v>
      </c>
    </row>
    <row r="432" spans="1:8" x14ac:dyDescent="0.25">
      <c r="A432" s="54" t="e">
        <f t="shared" si="42"/>
        <v>#VALUE!</v>
      </c>
      <c r="B432" s="54" t="e">
        <f>IF(A432&gt;$A$4*12,"",VLOOKUP(A432,Lists!$L$5:$N$605,2,FALSE))</f>
        <v>#VALUE!</v>
      </c>
      <c r="C432" s="53" t="e">
        <f t="shared" si="43"/>
        <v>#VALUE!</v>
      </c>
      <c r="D432" s="39" t="e">
        <f t="shared" si="44"/>
        <v>#VALUE!</v>
      </c>
      <c r="E432" s="39" t="e">
        <f t="shared" si="45"/>
        <v>#VALUE!</v>
      </c>
      <c r="F432" s="39" t="e">
        <f t="shared" si="46"/>
        <v>#VALUE!</v>
      </c>
      <c r="G432" s="39" t="e">
        <f t="shared" si="47"/>
        <v>#VALUE!</v>
      </c>
      <c r="H432" s="39" t="e">
        <f t="shared" si="48"/>
        <v>#VALUE!</v>
      </c>
    </row>
    <row r="433" spans="1:8" x14ac:dyDescent="0.25">
      <c r="A433" s="54" t="e">
        <f t="shared" si="42"/>
        <v>#VALUE!</v>
      </c>
      <c r="B433" s="54" t="e">
        <f>IF(A433&gt;$A$4*12,"",VLOOKUP(A433,Lists!$L$5:$N$605,2,FALSE))</f>
        <v>#VALUE!</v>
      </c>
      <c r="C433" s="53" t="e">
        <f t="shared" si="43"/>
        <v>#VALUE!</v>
      </c>
      <c r="D433" s="39" t="e">
        <f t="shared" si="44"/>
        <v>#VALUE!</v>
      </c>
      <c r="E433" s="39" t="e">
        <f t="shared" si="45"/>
        <v>#VALUE!</v>
      </c>
      <c r="F433" s="39" t="e">
        <f t="shared" si="46"/>
        <v>#VALUE!</v>
      </c>
      <c r="G433" s="39" t="e">
        <f t="shared" si="47"/>
        <v>#VALUE!</v>
      </c>
      <c r="H433" s="39" t="e">
        <f t="shared" si="48"/>
        <v>#VALUE!</v>
      </c>
    </row>
    <row r="434" spans="1:8" x14ac:dyDescent="0.25">
      <c r="A434" s="54" t="e">
        <f t="shared" si="42"/>
        <v>#VALUE!</v>
      </c>
      <c r="B434" s="54" t="e">
        <f>IF(A434&gt;$A$4*12,"",VLOOKUP(A434,Lists!$L$5:$N$605,2,FALSE))</f>
        <v>#VALUE!</v>
      </c>
      <c r="C434" s="53" t="e">
        <f t="shared" si="43"/>
        <v>#VALUE!</v>
      </c>
      <c r="D434" s="39" t="e">
        <f t="shared" si="44"/>
        <v>#VALUE!</v>
      </c>
      <c r="E434" s="39" t="e">
        <f t="shared" si="45"/>
        <v>#VALUE!</v>
      </c>
      <c r="F434" s="39" t="e">
        <f t="shared" si="46"/>
        <v>#VALUE!</v>
      </c>
      <c r="G434" s="39" t="e">
        <f t="shared" si="47"/>
        <v>#VALUE!</v>
      </c>
      <c r="H434" s="39" t="e">
        <f t="shared" si="48"/>
        <v>#VALUE!</v>
      </c>
    </row>
    <row r="435" spans="1:8" x14ac:dyDescent="0.25">
      <c r="A435" s="54" t="e">
        <f t="shared" si="42"/>
        <v>#VALUE!</v>
      </c>
      <c r="B435" s="54" t="e">
        <f>IF(A435&gt;$A$4*12,"",VLOOKUP(A435,Lists!$L$5:$N$605,2,FALSE))</f>
        <v>#VALUE!</v>
      </c>
      <c r="C435" s="53" t="e">
        <f t="shared" si="43"/>
        <v>#VALUE!</v>
      </c>
      <c r="D435" s="39" t="e">
        <f t="shared" si="44"/>
        <v>#VALUE!</v>
      </c>
      <c r="E435" s="39" t="e">
        <f t="shared" si="45"/>
        <v>#VALUE!</v>
      </c>
      <c r="F435" s="39" t="e">
        <f t="shared" si="46"/>
        <v>#VALUE!</v>
      </c>
      <c r="G435" s="39" t="e">
        <f t="shared" si="47"/>
        <v>#VALUE!</v>
      </c>
      <c r="H435" s="39" t="e">
        <f t="shared" si="48"/>
        <v>#VALUE!</v>
      </c>
    </row>
    <row r="436" spans="1:8" x14ac:dyDescent="0.25">
      <c r="A436" s="54" t="e">
        <f t="shared" si="42"/>
        <v>#VALUE!</v>
      </c>
      <c r="B436" s="54" t="e">
        <f>IF(A436&gt;$A$4*12,"",VLOOKUP(A436,Lists!$L$5:$N$605,2,FALSE))</f>
        <v>#VALUE!</v>
      </c>
      <c r="C436" s="53" t="e">
        <f t="shared" si="43"/>
        <v>#VALUE!</v>
      </c>
      <c r="D436" s="39" t="e">
        <f t="shared" si="44"/>
        <v>#VALUE!</v>
      </c>
      <c r="E436" s="39" t="e">
        <f t="shared" si="45"/>
        <v>#VALUE!</v>
      </c>
      <c r="F436" s="39" t="e">
        <f t="shared" si="46"/>
        <v>#VALUE!</v>
      </c>
      <c r="G436" s="39" t="e">
        <f t="shared" si="47"/>
        <v>#VALUE!</v>
      </c>
      <c r="H436" s="39" t="e">
        <f t="shared" si="48"/>
        <v>#VALUE!</v>
      </c>
    </row>
    <row r="437" spans="1:8" x14ac:dyDescent="0.25">
      <c r="A437" s="54" t="e">
        <f t="shared" si="42"/>
        <v>#VALUE!</v>
      </c>
      <c r="B437" s="54" t="e">
        <f>IF(A437&gt;$A$4*12,"",VLOOKUP(A437,Lists!$L$5:$N$605,2,FALSE))</f>
        <v>#VALUE!</v>
      </c>
      <c r="C437" s="53" t="e">
        <f t="shared" si="43"/>
        <v>#VALUE!</v>
      </c>
      <c r="D437" s="39" t="e">
        <f t="shared" si="44"/>
        <v>#VALUE!</v>
      </c>
      <c r="E437" s="39" t="e">
        <f t="shared" si="45"/>
        <v>#VALUE!</v>
      </c>
      <c r="F437" s="39" t="e">
        <f t="shared" si="46"/>
        <v>#VALUE!</v>
      </c>
      <c r="G437" s="39" t="e">
        <f t="shared" si="47"/>
        <v>#VALUE!</v>
      </c>
      <c r="H437" s="39" t="e">
        <f t="shared" si="48"/>
        <v>#VALUE!</v>
      </c>
    </row>
    <row r="438" spans="1:8" x14ac:dyDescent="0.25">
      <c r="A438" s="54" t="e">
        <f t="shared" si="42"/>
        <v>#VALUE!</v>
      </c>
      <c r="B438" s="54" t="e">
        <f>IF(A438&gt;$A$4*12,"",VLOOKUP(A438,Lists!$L$5:$N$605,2,FALSE))</f>
        <v>#VALUE!</v>
      </c>
      <c r="C438" s="53" t="e">
        <f t="shared" si="43"/>
        <v>#VALUE!</v>
      </c>
      <c r="D438" s="39" t="e">
        <f t="shared" si="44"/>
        <v>#VALUE!</v>
      </c>
      <c r="E438" s="39" t="e">
        <f t="shared" si="45"/>
        <v>#VALUE!</v>
      </c>
      <c r="F438" s="39" t="e">
        <f t="shared" si="46"/>
        <v>#VALUE!</v>
      </c>
      <c r="G438" s="39" t="e">
        <f t="shared" si="47"/>
        <v>#VALUE!</v>
      </c>
      <c r="H438" s="39" t="e">
        <f t="shared" si="48"/>
        <v>#VALUE!</v>
      </c>
    </row>
    <row r="439" spans="1:8" x14ac:dyDescent="0.25">
      <c r="A439" s="54" t="e">
        <f t="shared" si="42"/>
        <v>#VALUE!</v>
      </c>
      <c r="B439" s="54" t="e">
        <f>IF(A439&gt;$A$4*12,"",VLOOKUP(A439,Lists!$L$5:$N$605,2,FALSE))</f>
        <v>#VALUE!</v>
      </c>
      <c r="C439" s="53" t="e">
        <f t="shared" si="43"/>
        <v>#VALUE!</v>
      </c>
      <c r="D439" s="39" t="e">
        <f t="shared" si="44"/>
        <v>#VALUE!</v>
      </c>
      <c r="E439" s="39" t="e">
        <f t="shared" si="45"/>
        <v>#VALUE!</v>
      </c>
      <c r="F439" s="39" t="e">
        <f t="shared" si="46"/>
        <v>#VALUE!</v>
      </c>
      <c r="G439" s="39" t="e">
        <f t="shared" si="47"/>
        <v>#VALUE!</v>
      </c>
      <c r="H439" s="39" t="e">
        <f t="shared" si="48"/>
        <v>#VALUE!</v>
      </c>
    </row>
    <row r="440" spans="1:8" x14ac:dyDescent="0.25">
      <c r="A440" s="54" t="e">
        <f t="shared" si="42"/>
        <v>#VALUE!</v>
      </c>
      <c r="B440" s="54" t="e">
        <f>IF(A440&gt;$A$4*12,"",VLOOKUP(A440,Lists!$L$5:$N$605,2,FALSE))</f>
        <v>#VALUE!</v>
      </c>
      <c r="C440" s="53" t="e">
        <f t="shared" si="43"/>
        <v>#VALUE!</v>
      </c>
      <c r="D440" s="39" t="e">
        <f t="shared" si="44"/>
        <v>#VALUE!</v>
      </c>
      <c r="E440" s="39" t="e">
        <f t="shared" si="45"/>
        <v>#VALUE!</v>
      </c>
      <c r="F440" s="39" t="e">
        <f t="shared" si="46"/>
        <v>#VALUE!</v>
      </c>
      <c r="G440" s="39" t="e">
        <f t="shared" si="47"/>
        <v>#VALUE!</v>
      </c>
      <c r="H440" s="39" t="e">
        <f t="shared" si="48"/>
        <v>#VALUE!</v>
      </c>
    </row>
    <row r="441" spans="1:8" x14ac:dyDescent="0.25">
      <c r="A441" s="54" t="e">
        <f t="shared" si="42"/>
        <v>#VALUE!</v>
      </c>
      <c r="B441" s="54" t="e">
        <f>IF(A441&gt;$A$4*12,"",VLOOKUP(A441,Lists!$L$5:$N$605,2,FALSE))</f>
        <v>#VALUE!</v>
      </c>
      <c r="C441" s="53" t="e">
        <f t="shared" si="43"/>
        <v>#VALUE!</v>
      </c>
      <c r="D441" s="39" t="e">
        <f t="shared" si="44"/>
        <v>#VALUE!</v>
      </c>
      <c r="E441" s="39" t="e">
        <f t="shared" si="45"/>
        <v>#VALUE!</v>
      </c>
      <c r="F441" s="39" t="e">
        <f t="shared" si="46"/>
        <v>#VALUE!</v>
      </c>
      <c r="G441" s="39" t="e">
        <f t="shared" si="47"/>
        <v>#VALUE!</v>
      </c>
      <c r="H441" s="39" t="e">
        <f t="shared" si="48"/>
        <v>#VALUE!</v>
      </c>
    </row>
    <row r="442" spans="1:8" x14ac:dyDescent="0.25">
      <c r="A442" s="54" t="e">
        <f t="shared" si="42"/>
        <v>#VALUE!</v>
      </c>
      <c r="B442" s="54" t="e">
        <f>IF(A442&gt;$A$4*12,"",VLOOKUP(A442,Lists!$L$5:$N$605,2,FALSE))</f>
        <v>#VALUE!</v>
      </c>
      <c r="C442" s="53" t="e">
        <f t="shared" si="43"/>
        <v>#VALUE!</v>
      </c>
      <c r="D442" s="39" t="e">
        <f t="shared" si="44"/>
        <v>#VALUE!</v>
      </c>
      <c r="E442" s="39" t="e">
        <f t="shared" si="45"/>
        <v>#VALUE!</v>
      </c>
      <c r="F442" s="39" t="e">
        <f t="shared" si="46"/>
        <v>#VALUE!</v>
      </c>
      <c r="G442" s="39" t="e">
        <f t="shared" si="47"/>
        <v>#VALUE!</v>
      </c>
      <c r="H442" s="39" t="e">
        <f t="shared" si="48"/>
        <v>#VALUE!</v>
      </c>
    </row>
    <row r="443" spans="1:8" x14ac:dyDescent="0.25">
      <c r="A443" s="54" t="e">
        <f t="shared" si="42"/>
        <v>#VALUE!</v>
      </c>
      <c r="B443" s="54" t="e">
        <f>IF(A443&gt;$A$4*12,"",VLOOKUP(A443,Lists!$L$5:$N$605,2,FALSE))</f>
        <v>#VALUE!</v>
      </c>
      <c r="C443" s="53" t="e">
        <f t="shared" si="43"/>
        <v>#VALUE!</v>
      </c>
      <c r="D443" s="39" t="e">
        <f t="shared" si="44"/>
        <v>#VALUE!</v>
      </c>
      <c r="E443" s="39" t="e">
        <f t="shared" si="45"/>
        <v>#VALUE!</v>
      </c>
      <c r="F443" s="39" t="e">
        <f t="shared" si="46"/>
        <v>#VALUE!</v>
      </c>
      <c r="G443" s="39" t="e">
        <f t="shared" si="47"/>
        <v>#VALUE!</v>
      </c>
      <c r="H443" s="39" t="e">
        <f t="shared" si="48"/>
        <v>#VALUE!</v>
      </c>
    </row>
    <row r="444" spans="1:8" x14ac:dyDescent="0.25">
      <c r="A444" s="54" t="e">
        <f t="shared" si="42"/>
        <v>#VALUE!</v>
      </c>
      <c r="B444" s="54" t="e">
        <f>IF(A444&gt;$A$4*12,"",VLOOKUP(A444,Lists!$L$5:$N$605,2,FALSE))</f>
        <v>#VALUE!</v>
      </c>
      <c r="C444" s="53" t="e">
        <f t="shared" si="43"/>
        <v>#VALUE!</v>
      </c>
      <c r="D444" s="39" t="e">
        <f t="shared" si="44"/>
        <v>#VALUE!</v>
      </c>
      <c r="E444" s="39" t="e">
        <f t="shared" si="45"/>
        <v>#VALUE!</v>
      </c>
      <c r="F444" s="39" t="e">
        <f t="shared" si="46"/>
        <v>#VALUE!</v>
      </c>
      <c r="G444" s="39" t="e">
        <f t="shared" si="47"/>
        <v>#VALUE!</v>
      </c>
      <c r="H444" s="39" t="e">
        <f t="shared" si="48"/>
        <v>#VALUE!</v>
      </c>
    </row>
    <row r="445" spans="1:8" x14ac:dyDescent="0.25">
      <c r="A445" s="54" t="e">
        <f t="shared" si="42"/>
        <v>#VALUE!</v>
      </c>
      <c r="B445" s="54" t="e">
        <f>IF(A445&gt;$A$4*12,"",VLOOKUP(A445,Lists!$L$5:$N$605,2,FALSE))</f>
        <v>#VALUE!</v>
      </c>
      <c r="C445" s="53" t="e">
        <f t="shared" si="43"/>
        <v>#VALUE!</v>
      </c>
      <c r="D445" s="39" t="e">
        <f t="shared" si="44"/>
        <v>#VALUE!</v>
      </c>
      <c r="E445" s="39" t="e">
        <f t="shared" si="45"/>
        <v>#VALUE!</v>
      </c>
      <c r="F445" s="39" t="e">
        <f t="shared" si="46"/>
        <v>#VALUE!</v>
      </c>
      <c r="G445" s="39" t="e">
        <f t="shared" si="47"/>
        <v>#VALUE!</v>
      </c>
      <c r="H445" s="39" t="e">
        <f t="shared" si="48"/>
        <v>#VALUE!</v>
      </c>
    </row>
    <row r="446" spans="1:8" x14ac:dyDescent="0.25">
      <c r="A446" s="54" t="e">
        <f t="shared" si="42"/>
        <v>#VALUE!</v>
      </c>
      <c r="B446" s="54" t="e">
        <f>IF(A446&gt;$A$4*12,"",VLOOKUP(A446,Lists!$L$5:$N$605,2,FALSE))</f>
        <v>#VALUE!</v>
      </c>
      <c r="C446" s="53" t="e">
        <f t="shared" si="43"/>
        <v>#VALUE!</v>
      </c>
      <c r="D446" s="39" t="e">
        <f t="shared" si="44"/>
        <v>#VALUE!</v>
      </c>
      <c r="E446" s="39" t="e">
        <f t="shared" si="45"/>
        <v>#VALUE!</v>
      </c>
      <c r="F446" s="39" t="e">
        <f t="shared" si="46"/>
        <v>#VALUE!</v>
      </c>
      <c r="G446" s="39" t="e">
        <f t="shared" si="47"/>
        <v>#VALUE!</v>
      </c>
      <c r="H446" s="39" t="e">
        <f t="shared" si="48"/>
        <v>#VALUE!</v>
      </c>
    </row>
    <row r="447" spans="1:8" x14ac:dyDescent="0.25">
      <c r="A447" s="54" t="e">
        <f t="shared" si="42"/>
        <v>#VALUE!</v>
      </c>
      <c r="B447" s="54" t="e">
        <f>IF(A447&gt;$A$4*12,"",VLOOKUP(A447,Lists!$L$5:$N$605,2,FALSE))</f>
        <v>#VALUE!</v>
      </c>
      <c r="C447" s="53" t="e">
        <f t="shared" si="43"/>
        <v>#VALUE!</v>
      </c>
      <c r="D447" s="39" t="e">
        <f t="shared" si="44"/>
        <v>#VALUE!</v>
      </c>
      <c r="E447" s="39" t="e">
        <f t="shared" si="45"/>
        <v>#VALUE!</v>
      </c>
      <c r="F447" s="39" t="e">
        <f t="shared" si="46"/>
        <v>#VALUE!</v>
      </c>
      <c r="G447" s="39" t="e">
        <f t="shared" si="47"/>
        <v>#VALUE!</v>
      </c>
      <c r="H447" s="39" t="e">
        <f t="shared" si="48"/>
        <v>#VALUE!</v>
      </c>
    </row>
    <row r="448" spans="1:8" x14ac:dyDescent="0.25">
      <c r="A448" s="54" t="e">
        <f t="shared" si="42"/>
        <v>#VALUE!</v>
      </c>
      <c r="B448" s="54" t="e">
        <f>IF(A448&gt;$A$4*12,"",VLOOKUP(A448,Lists!$L$5:$N$605,2,FALSE))</f>
        <v>#VALUE!</v>
      </c>
      <c r="C448" s="53" t="e">
        <f t="shared" si="43"/>
        <v>#VALUE!</v>
      </c>
      <c r="D448" s="39" t="e">
        <f t="shared" si="44"/>
        <v>#VALUE!</v>
      </c>
      <c r="E448" s="39" t="e">
        <f t="shared" si="45"/>
        <v>#VALUE!</v>
      </c>
      <c r="F448" s="39" t="e">
        <f t="shared" si="46"/>
        <v>#VALUE!</v>
      </c>
      <c r="G448" s="39" t="e">
        <f t="shared" si="47"/>
        <v>#VALUE!</v>
      </c>
      <c r="H448" s="39" t="e">
        <f t="shared" si="48"/>
        <v>#VALUE!</v>
      </c>
    </row>
    <row r="449" spans="1:8" x14ac:dyDescent="0.25">
      <c r="A449" s="54" t="e">
        <f t="shared" si="42"/>
        <v>#VALUE!</v>
      </c>
      <c r="B449" s="54" t="e">
        <f>IF(A449&gt;$A$4*12,"",VLOOKUP(A449,Lists!$L$5:$N$605,2,FALSE))</f>
        <v>#VALUE!</v>
      </c>
      <c r="C449" s="53" t="e">
        <f t="shared" si="43"/>
        <v>#VALUE!</v>
      </c>
      <c r="D449" s="39" t="e">
        <f t="shared" si="44"/>
        <v>#VALUE!</v>
      </c>
      <c r="E449" s="39" t="e">
        <f t="shared" si="45"/>
        <v>#VALUE!</v>
      </c>
      <c r="F449" s="39" t="e">
        <f t="shared" si="46"/>
        <v>#VALUE!</v>
      </c>
      <c r="G449" s="39" t="e">
        <f t="shared" si="47"/>
        <v>#VALUE!</v>
      </c>
      <c r="H449" s="39" t="e">
        <f t="shared" si="48"/>
        <v>#VALUE!</v>
      </c>
    </row>
    <row r="450" spans="1:8" x14ac:dyDescent="0.25">
      <c r="A450" s="54" t="e">
        <f t="shared" si="42"/>
        <v>#VALUE!</v>
      </c>
      <c r="B450" s="54" t="e">
        <f>IF(A450&gt;$A$4*12,"",VLOOKUP(A450,Lists!$L$5:$N$605,2,FALSE))</f>
        <v>#VALUE!</v>
      </c>
      <c r="C450" s="53" t="e">
        <f t="shared" si="43"/>
        <v>#VALUE!</v>
      </c>
      <c r="D450" s="39" t="e">
        <f t="shared" si="44"/>
        <v>#VALUE!</v>
      </c>
      <c r="E450" s="39" t="e">
        <f t="shared" si="45"/>
        <v>#VALUE!</v>
      </c>
      <c r="F450" s="39" t="e">
        <f t="shared" si="46"/>
        <v>#VALUE!</v>
      </c>
      <c r="G450" s="39" t="e">
        <f t="shared" si="47"/>
        <v>#VALUE!</v>
      </c>
      <c r="H450" s="39" t="e">
        <f t="shared" si="48"/>
        <v>#VALUE!</v>
      </c>
    </row>
    <row r="451" spans="1:8" x14ac:dyDescent="0.25">
      <c r="A451" s="54" t="e">
        <f t="shared" si="42"/>
        <v>#VALUE!</v>
      </c>
      <c r="B451" s="54" t="e">
        <f>IF(A451&gt;$A$4*12,"",VLOOKUP(A451,Lists!$L$5:$N$605,2,FALSE))</f>
        <v>#VALUE!</v>
      </c>
      <c r="C451" s="53" t="e">
        <f t="shared" si="43"/>
        <v>#VALUE!</v>
      </c>
      <c r="D451" s="39" t="e">
        <f t="shared" si="44"/>
        <v>#VALUE!</v>
      </c>
      <c r="E451" s="39" t="e">
        <f t="shared" si="45"/>
        <v>#VALUE!</v>
      </c>
      <c r="F451" s="39" t="e">
        <f t="shared" si="46"/>
        <v>#VALUE!</v>
      </c>
      <c r="G451" s="39" t="e">
        <f t="shared" si="47"/>
        <v>#VALUE!</v>
      </c>
      <c r="H451" s="39" t="e">
        <f t="shared" si="48"/>
        <v>#VALUE!</v>
      </c>
    </row>
    <row r="452" spans="1:8" x14ac:dyDescent="0.25">
      <c r="A452" s="54" t="e">
        <f t="shared" si="42"/>
        <v>#VALUE!</v>
      </c>
      <c r="B452" s="54" t="e">
        <f>IF(A452&gt;$A$4*12,"",VLOOKUP(A452,Lists!$L$5:$N$605,2,FALSE))</f>
        <v>#VALUE!</v>
      </c>
      <c r="C452" s="53" t="e">
        <f t="shared" si="43"/>
        <v>#VALUE!</v>
      </c>
      <c r="D452" s="39" t="e">
        <f t="shared" si="44"/>
        <v>#VALUE!</v>
      </c>
      <c r="E452" s="39" t="e">
        <f t="shared" si="45"/>
        <v>#VALUE!</v>
      </c>
      <c r="F452" s="39" t="e">
        <f t="shared" si="46"/>
        <v>#VALUE!</v>
      </c>
      <c r="G452" s="39" t="e">
        <f t="shared" si="47"/>
        <v>#VALUE!</v>
      </c>
      <c r="H452" s="39" t="e">
        <f t="shared" si="48"/>
        <v>#VALUE!</v>
      </c>
    </row>
    <row r="453" spans="1:8" x14ac:dyDescent="0.25">
      <c r="A453" s="54" t="e">
        <f t="shared" si="42"/>
        <v>#VALUE!</v>
      </c>
      <c r="B453" s="54" t="e">
        <f>IF(A453&gt;$A$4*12,"",VLOOKUP(A453,Lists!$L$5:$N$605,2,FALSE))</f>
        <v>#VALUE!</v>
      </c>
      <c r="C453" s="53" t="e">
        <f t="shared" si="43"/>
        <v>#VALUE!</v>
      </c>
      <c r="D453" s="39" t="e">
        <f t="shared" si="44"/>
        <v>#VALUE!</v>
      </c>
      <c r="E453" s="39" t="e">
        <f t="shared" si="45"/>
        <v>#VALUE!</v>
      </c>
      <c r="F453" s="39" t="e">
        <f t="shared" si="46"/>
        <v>#VALUE!</v>
      </c>
      <c r="G453" s="39" t="e">
        <f t="shared" si="47"/>
        <v>#VALUE!</v>
      </c>
      <c r="H453" s="39" t="e">
        <f t="shared" si="48"/>
        <v>#VALUE!</v>
      </c>
    </row>
    <row r="454" spans="1:8" x14ac:dyDescent="0.25">
      <c r="A454" s="54" t="e">
        <f t="shared" si="42"/>
        <v>#VALUE!</v>
      </c>
      <c r="B454" s="54" t="e">
        <f>IF(A454&gt;$A$4*12,"",VLOOKUP(A454,Lists!$L$5:$N$605,2,FALSE))</f>
        <v>#VALUE!</v>
      </c>
      <c r="C454" s="53" t="e">
        <f t="shared" si="43"/>
        <v>#VALUE!</v>
      </c>
      <c r="D454" s="39" t="e">
        <f t="shared" si="44"/>
        <v>#VALUE!</v>
      </c>
      <c r="E454" s="39" t="e">
        <f t="shared" si="45"/>
        <v>#VALUE!</v>
      </c>
      <c r="F454" s="39" t="e">
        <f t="shared" si="46"/>
        <v>#VALUE!</v>
      </c>
      <c r="G454" s="39" t="e">
        <f t="shared" si="47"/>
        <v>#VALUE!</v>
      </c>
      <c r="H454" s="39" t="e">
        <f t="shared" si="48"/>
        <v>#VALUE!</v>
      </c>
    </row>
    <row r="455" spans="1:8" x14ac:dyDescent="0.25">
      <c r="A455" s="54" t="e">
        <f t="shared" si="42"/>
        <v>#VALUE!</v>
      </c>
      <c r="B455" s="54" t="e">
        <f>IF(A455&gt;$A$4*12,"",VLOOKUP(A455,Lists!$L$5:$N$605,2,FALSE))</f>
        <v>#VALUE!</v>
      </c>
      <c r="C455" s="53" t="e">
        <f t="shared" si="43"/>
        <v>#VALUE!</v>
      </c>
      <c r="D455" s="39" t="e">
        <f t="shared" si="44"/>
        <v>#VALUE!</v>
      </c>
      <c r="E455" s="39" t="e">
        <f t="shared" si="45"/>
        <v>#VALUE!</v>
      </c>
      <c r="F455" s="39" t="e">
        <f t="shared" si="46"/>
        <v>#VALUE!</v>
      </c>
      <c r="G455" s="39" t="e">
        <f t="shared" si="47"/>
        <v>#VALUE!</v>
      </c>
      <c r="H455" s="39" t="e">
        <f t="shared" si="48"/>
        <v>#VALUE!</v>
      </c>
    </row>
    <row r="456" spans="1:8" x14ac:dyDescent="0.25">
      <c r="A456" s="54" t="e">
        <f t="shared" ref="A456:A519" si="49">IF(A455&lt;($A$4*12),A455+1,"")</f>
        <v>#VALUE!</v>
      </c>
      <c r="B456" s="54" t="e">
        <f>IF(A456&gt;$A$4*12,"",VLOOKUP(A456,Lists!$L$5:$N$605,2,FALSE))</f>
        <v>#VALUE!</v>
      </c>
      <c r="C456" s="53" t="e">
        <f t="shared" ref="C456:C519" si="50">IF(A456&gt;$A$4*12,"",C455)</f>
        <v>#VALUE!</v>
      </c>
      <c r="D456" s="39" t="e">
        <f t="shared" ref="D456:D519" si="51">IF(A456&gt;$A$4*12,"",+H455)</f>
        <v>#VALUE!</v>
      </c>
      <c r="E456" s="39" t="e">
        <f t="shared" ref="E456:E519" si="52">IF(A456&gt;$A$4*12,"",E455)</f>
        <v>#VALUE!</v>
      </c>
      <c r="F456" s="39" t="e">
        <f t="shared" ref="F456:F519" si="53">IF(A456&gt;$A$4*12,"",ROUND((+D456+E456)*C456/12,0))</f>
        <v>#VALUE!</v>
      </c>
      <c r="G456" s="39" t="e">
        <f t="shared" ref="G456:G519" si="54">IF(A456&gt;$A$4*12,"",G455)</f>
        <v>#VALUE!</v>
      </c>
      <c r="H456" s="39" t="e">
        <f t="shared" ref="H456:H519" si="55">IF(A456&gt;$A$4*12,"",+D456+E456+F456-G456)</f>
        <v>#VALUE!</v>
      </c>
    </row>
    <row r="457" spans="1:8" x14ac:dyDescent="0.25">
      <c r="A457" s="54" t="e">
        <f t="shared" si="49"/>
        <v>#VALUE!</v>
      </c>
      <c r="B457" s="54" t="e">
        <f>IF(A457&gt;$A$4*12,"",VLOOKUP(A457,Lists!$L$5:$N$605,2,FALSE))</f>
        <v>#VALUE!</v>
      </c>
      <c r="C457" s="53" t="e">
        <f t="shared" si="50"/>
        <v>#VALUE!</v>
      </c>
      <c r="D457" s="39" t="e">
        <f t="shared" si="51"/>
        <v>#VALUE!</v>
      </c>
      <c r="E457" s="39" t="e">
        <f t="shared" si="52"/>
        <v>#VALUE!</v>
      </c>
      <c r="F457" s="39" t="e">
        <f t="shared" si="53"/>
        <v>#VALUE!</v>
      </c>
      <c r="G457" s="39" t="e">
        <f t="shared" si="54"/>
        <v>#VALUE!</v>
      </c>
      <c r="H457" s="39" t="e">
        <f t="shared" si="55"/>
        <v>#VALUE!</v>
      </c>
    </row>
    <row r="458" spans="1:8" x14ac:dyDescent="0.25">
      <c r="A458" s="54" t="e">
        <f t="shared" si="49"/>
        <v>#VALUE!</v>
      </c>
      <c r="B458" s="54" t="e">
        <f>IF(A458&gt;$A$4*12,"",VLOOKUP(A458,Lists!$L$5:$N$605,2,FALSE))</f>
        <v>#VALUE!</v>
      </c>
      <c r="C458" s="53" t="e">
        <f t="shared" si="50"/>
        <v>#VALUE!</v>
      </c>
      <c r="D458" s="39" t="e">
        <f t="shared" si="51"/>
        <v>#VALUE!</v>
      </c>
      <c r="E458" s="39" t="e">
        <f t="shared" si="52"/>
        <v>#VALUE!</v>
      </c>
      <c r="F458" s="39" t="e">
        <f t="shared" si="53"/>
        <v>#VALUE!</v>
      </c>
      <c r="G458" s="39" t="e">
        <f t="shared" si="54"/>
        <v>#VALUE!</v>
      </c>
      <c r="H458" s="39" t="e">
        <f t="shared" si="55"/>
        <v>#VALUE!</v>
      </c>
    </row>
    <row r="459" spans="1:8" x14ac:dyDescent="0.25">
      <c r="A459" s="54" t="e">
        <f t="shared" si="49"/>
        <v>#VALUE!</v>
      </c>
      <c r="B459" s="54" t="e">
        <f>IF(A459&gt;$A$4*12,"",VLOOKUP(A459,Lists!$L$5:$N$605,2,FALSE))</f>
        <v>#VALUE!</v>
      </c>
      <c r="C459" s="53" t="e">
        <f t="shared" si="50"/>
        <v>#VALUE!</v>
      </c>
      <c r="D459" s="39" t="e">
        <f t="shared" si="51"/>
        <v>#VALUE!</v>
      </c>
      <c r="E459" s="39" t="e">
        <f t="shared" si="52"/>
        <v>#VALUE!</v>
      </c>
      <c r="F459" s="39" t="e">
        <f t="shared" si="53"/>
        <v>#VALUE!</v>
      </c>
      <c r="G459" s="39" t="e">
        <f t="shared" si="54"/>
        <v>#VALUE!</v>
      </c>
      <c r="H459" s="39" t="e">
        <f t="shared" si="55"/>
        <v>#VALUE!</v>
      </c>
    </row>
    <row r="460" spans="1:8" x14ac:dyDescent="0.25">
      <c r="A460" s="54" t="e">
        <f t="shared" si="49"/>
        <v>#VALUE!</v>
      </c>
      <c r="B460" s="54" t="e">
        <f>IF(A460&gt;$A$4*12,"",VLOOKUP(A460,Lists!$L$5:$N$605,2,FALSE))</f>
        <v>#VALUE!</v>
      </c>
      <c r="C460" s="53" t="e">
        <f t="shared" si="50"/>
        <v>#VALUE!</v>
      </c>
      <c r="D460" s="39" t="e">
        <f t="shared" si="51"/>
        <v>#VALUE!</v>
      </c>
      <c r="E460" s="39" t="e">
        <f t="shared" si="52"/>
        <v>#VALUE!</v>
      </c>
      <c r="F460" s="39" t="e">
        <f t="shared" si="53"/>
        <v>#VALUE!</v>
      </c>
      <c r="G460" s="39" t="e">
        <f t="shared" si="54"/>
        <v>#VALUE!</v>
      </c>
      <c r="H460" s="39" t="e">
        <f t="shared" si="55"/>
        <v>#VALUE!</v>
      </c>
    </row>
    <row r="461" spans="1:8" x14ac:dyDescent="0.25">
      <c r="A461" s="54" t="e">
        <f t="shared" si="49"/>
        <v>#VALUE!</v>
      </c>
      <c r="B461" s="54" t="e">
        <f>IF(A461&gt;$A$4*12,"",VLOOKUP(A461,Lists!$L$5:$N$605,2,FALSE))</f>
        <v>#VALUE!</v>
      </c>
      <c r="C461" s="53" t="e">
        <f t="shared" si="50"/>
        <v>#VALUE!</v>
      </c>
      <c r="D461" s="39" t="e">
        <f t="shared" si="51"/>
        <v>#VALUE!</v>
      </c>
      <c r="E461" s="39" t="e">
        <f t="shared" si="52"/>
        <v>#VALUE!</v>
      </c>
      <c r="F461" s="39" t="e">
        <f t="shared" si="53"/>
        <v>#VALUE!</v>
      </c>
      <c r="G461" s="39" t="e">
        <f t="shared" si="54"/>
        <v>#VALUE!</v>
      </c>
      <c r="H461" s="39" t="e">
        <f t="shared" si="55"/>
        <v>#VALUE!</v>
      </c>
    </row>
    <row r="462" spans="1:8" x14ac:dyDescent="0.25">
      <c r="A462" s="54" t="e">
        <f t="shared" si="49"/>
        <v>#VALUE!</v>
      </c>
      <c r="B462" s="54" t="e">
        <f>IF(A462&gt;$A$4*12,"",VLOOKUP(A462,Lists!$L$5:$N$605,2,FALSE))</f>
        <v>#VALUE!</v>
      </c>
      <c r="C462" s="53" t="e">
        <f t="shared" si="50"/>
        <v>#VALUE!</v>
      </c>
      <c r="D462" s="39" t="e">
        <f t="shared" si="51"/>
        <v>#VALUE!</v>
      </c>
      <c r="E462" s="39" t="e">
        <f t="shared" si="52"/>
        <v>#VALUE!</v>
      </c>
      <c r="F462" s="39" t="e">
        <f t="shared" si="53"/>
        <v>#VALUE!</v>
      </c>
      <c r="G462" s="39" t="e">
        <f t="shared" si="54"/>
        <v>#VALUE!</v>
      </c>
      <c r="H462" s="39" t="e">
        <f t="shared" si="55"/>
        <v>#VALUE!</v>
      </c>
    </row>
    <row r="463" spans="1:8" x14ac:dyDescent="0.25">
      <c r="A463" s="54" t="e">
        <f t="shared" si="49"/>
        <v>#VALUE!</v>
      </c>
      <c r="B463" s="54" t="e">
        <f>IF(A463&gt;$A$4*12,"",VLOOKUP(A463,Lists!$L$5:$N$605,2,FALSE))</f>
        <v>#VALUE!</v>
      </c>
      <c r="C463" s="53" t="e">
        <f t="shared" si="50"/>
        <v>#VALUE!</v>
      </c>
      <c r="D463" s="39" t="e">
        <f t="shared" si="51"/>
        <v>#VALUE!</v>
      </c>
      <c r="E463" s="39" t="e">
        <f t="shared" si="52"/>
        <v>#VALUE!</v>
      </c>
      <c r="F463" s="39" t="e">
        <f t="shared" si="53"/>
        <v>#VALUE!</v>
      </c>
      <c r="G463" s="39" t="e">
        <f t="shared" si="54"/>
        <v>#VALUE!</v>
      </c>
      <c r="H463" s="39" t="e">
        <f t="shared" si="55"/>
        <v>#VALUE!</v>
      </c>
    </row>
    <row r="464" spans="1:8" x14ac:dyDescent="0.25">
      <c r="A464" s="54" t="e">
        <f t="shared" si="49"/>
        <v>#VALUE!</v>
      </c>
      <c r="B464" s="54" t="e">
        <f>IF(A464&gt;$A$4*12,"",VLOOKUP(A464,Lists!$L$5:$N$605,2,FALSE))</f>
        <v>#VALUE!</v>
      </c>
      <c r="C464" s="53" t="e">
        <f t="shared" si="50"/>
        <v>#VALUE!</v>
      </c>
      <c r="D464" s="39" t="e">
        <f t="shared" si="51"/>
        <v>#VALUE!</v>
      </c>
      <c r="E464" s="39" t="e">
        <f t="shared" si="52"/>
        <v>#VALUE!</v>
      </c>
      <c r="F464" s="39" t="e">
        <f t="shared" si="53"/>
        <v>#VALUE!</v>
      </c>
      <c r="G464" s="39" t="e">
        <f t="shared" si="54"/>
        <v>#VALUE!</v>
      </c>
      <c r="H464" s="39" t="e">
        <f t="shared" si="55"/>
        <v>#VALUE!</v>
      </c>
    </row>
    <row r="465" spans="1:8" x14ac:dyDescent="0.25">
      <c r="A465" s="54" t="e">
        <f t="shared" si="49"/>
        <v>#VALUE!</v>
      </c>
      <c r="B465" s="54" t="e">
        <f>IF(A465&gt;$A$4*12,"",VLOOKUP(A465,Lists!$L$5:$N$605,2,FALSE))</f>
        <v>#VALUE!</v>
      </c>
      <c r="C465" s="53" t="e">
        <f t="shared" si="50"/>
        <v>#VALUE!</v>
      </c>
      <c r="D465" s="39" t="e">
        <f t="shared" si="51"/>
        <v>#VALUE!</v>
      </c>
      <c r="E465" s="39" t="e">
        <f t="shared" si="52"/>
        <v>#VALUE!</v>
      </c>
      <c r="F465" s="39" t="e">
        <f t="shared" si="53"/>
        <v>#VALUE!</v>
      </c>
      <c r="G465" s="39" t="e">
        <f t="shared" si="54"/>
        <v>#VALUE!</v>
      </c>
      <c r="H465" s="39" t="e">
        <f t="shared" si="55"/>
        <v>#VALUE!</v>
      </c>
    </row>
    <row r="466" spans="1:8" x14ac:dyDescent="0.25">
      <c r="A466" s="54" t="e">
        <f t="shared" si="49"/>
        <v>#VALUE!</v>
      </c>
      <c r="B466" s="54" t="e">
        <f>IF(A466&gt;$A$4*12,"",VLOOKUP(A466,Lists!$L$5:$N$605,2,FALSE))</f>
        <v>#VALUE!</v>
      </c>
      <c r="C466" s="53" t="e">
        <f t="shared" si="50"/>
        <v>#VALUE!</v>
      </c>
      <c r="D466" s="39" t="e">
        <f t="shared" si="51"/>
        <v>#VALUE!</v>
      </c>
      <c r="E466" s="39" t="e">
        <f t="shared" si="52"/>
        <v>#VALUE!</v>
      </c>
      <c r="F466" s="39" t="e">
        <f t="shared" si="53"/>
        <v>#VALUE!</v>
      </c>
      <c r="G466" s="39" t="e">
        <f t="shared" si="54"/>
        <v>#VALUE!</v>
      </c>
      <c r="H466" s="39" t="e">
        <f t="shared" si="55"/>
        <v>#VALUE!</v>
      </c>
    </row>
    <row r="467" spans="1:8" x14ac:dyDescent="0.25">
      <c r="A467" s="54" t="e">
        <f t="shared" si="49"/>
        <v>#VALUE!</v>
      </c>
      <c r="B467" s="54" t="e">
        <f>IF(A467&gt;$A$4*12,"",VLOOKUP(A467,Lists!$L$5:$N$605,2,FALSE))</f>
        <v>#VALUE!</v>
      </c>
      <c r="C467" s="53" t="e">
        <f t="shared" si="50"/>
        <v>#VALUE!</v>
      </c>
      <c r="D467" s="39" t="e">
        <f t="shared" si="51"/>
        <v>#VALUE!</v>
      </c>
      <c r="E467" s="39" t="e">
        <f t="shared" si="52"/>
        <v>#VALUE!</v>
      </c>
      <c r="F467" s="39" t="e">
        <f t="shared" si="53"/>
        <v>#VALUE!</v>
      </c>
      <c r="G467" s="39" t="e">
        <f t="shared" si="54"/>
        <v>#VALUE!</v>
      </c>
      <c r="H467" s="39" t="e">
        <f t="shared" si="55"/>
        <v>#VALUE!</v>
      </c>
    </row>
    <row r="468" spans="1:8" x14ac:dyDescent="0.25">
      <c r="A468" s="54" t="e">
        <f t="shared" si="49"/>
        <v>#VALUE!</v>
      </c>
      <c r="B468" s="54" t="e">
        <f>IF(A468&gt;$A$4*12,"",VLOOKUP(A468,Lists!$L$5:$N$605,2,FALSE))</f>
        <v>#VALUE!</v>
      </c>
      <c r="C468" s="53" t="e">
        <f t="shared" si="50"/>
        <v>#VALUE!</v>
      </c>
      <c r="D468" s="39" t="e">
        <f t="shared" si="51"/>
        <v>#VALUE!</v>
      </c>
      <c r="E468" s="39" t="e">
        <f t="shared" si="52"/>
        <v>#VALUE!</v>
      </c>
      <c r="F468" s="39" t="e">
        <f t="shared" si="53"/>
        <v>#VALUE!</v>
      </c>
      <c r="G468" s="39" t="e">
        <f t="shared" si="54"/>
        <v>#VALUE!</v>
      </c>
      <c r="H468" s="39" t="e">
        <f t="shared" si="55"/>
        <v>#VALUE!</v>
      </c>
    </row>
    <row r="469" spans="1:8" x14ac:dyDescent="0.25">
      <c r="A469" s="54" t="e">
        <f t="shared" si="49"/>
        <v>#VALUE!</v>
      </c>
      <c r="B469" s="54" t="e">
        <f>IF(A469&gt;$A$4*12,"",VLOOKUP(A469,Lists!$L$5:$N$605,2,FALSE))</f>
        <v>#VALUE!</v>
      </c>
      <c r="C469" s="53" t="e">
        <f t="shared" si="50"/>
        <v>#VALUE!</v>
      </c>
      <c r="D469" s="39" t="e">
        <f t="shared" si="51"/>
        <v>#VALUE!</v>
      </c>
      <c r="E469" s="39" t="e">
        <f t="shared" si="52"/>
        <v>#VALUE!</v>
      </c>
      <c r="F469" s="39" t="e">
        <f t="shared" si="53"/>
        <v>#VALUE!</v>
      </c>
      <c r="G469" s="39" t="e">
        <f t="shared" si="54"/>
        <v>#VALUE!</v>
      </c>
      <c r="H469" s="39" t="e">
        <f t="shared" si="55"/>
        <v>#VALUE!</v>
      </c>
    </row>
    <row r="470" spans="1:8" x14ac:dyDescent="0.25">
      <c r="A470" s="54" t="e">
        <f t="shared" si="49"/>
        <v>#VALUE!</v>
      </c>
      <c r="B470" s="54" t="e">
        <f>IF(A470&gt;$A$4*12,"",VLOOKUP(A470,Lists!$L$5:$N$605,2,FALSE))</f>
        <v>#VALUE!</v>
      </c>
      <c r="C470" s="53" t="e">
        <f t="shared" si="50"/>
        <v>#VALUE!</v>
      </c>
      <c r="D470" s="39" t="e">
        <f t="shared" si="51"/>
        <v>#VALUE!</v>
      </c>
      <c r="E470" s="39" t="e">
        <f t="shared" si="52"/>
        <v>#VALUE!</v>
      </c>
      <c r="F470" s="39" t="e">
        <f t="shared" si="53"/>
        <v>#VALUE!</v>
      </c>
      <c r="G470" s="39" t="e">
        <f t="shared" si="54"/>
        <v>#VALUE!</v>
      </c>
      <c r="H470" s="39" t="e">
        <f t="shared" si="55"/>
        <v>#VALUE!</v>
      </c>
    </row>
    <row r="471" spans="1:8" x14ac:dyDescent="0.25">
      <c r="A471" s="54" t="e">
        <f t="shared" si="49"/>
        <v>#VALUE!</v>
      </c>
      <c r="B471" s="54" t="e">
        <f>IF(A471&gt;$A$4*12,"",VLOOKUP(A471,Lists!$L$5:$N$605,2,FALSE))</f>
        <v>#VALUE!</v>
      </c>
      <c r="C471" s="53" t="e">
        <f t="shared" si="50"/>
        <v>#VALUE!</v>
      </c>
      <c r="D471" s="39" t="e">
        <f t="shared" si="51"/>
        <v>#VALUE!</v>
      </c>
      <c r="E471" s="39" t="e">
        <f t="shared" si="52"/>
        <v>#VALUE!</v>
      </c>
      <c r="F471" s="39" t="e">
        <f t="shared" si="53"/>
        <v>#VALUE!</v>
      </c>
      <c r="G471" s="39" t="e">
        <f t="shared" si="54"/>
        <v>#VALUE!</v>
      </c>
      <c r="H471" s="39" t="e">
        <f t="shared" si="55"/>
        <v>#VALUE!</v>
      </c>
    </row>
    <row r="472" spans="1:8" x14ac:dyDescent="0.25">
      <c r="A472" s="54" t="e">
        <f t="shared" si="49"/>
        <v>#VALUE!</v>
      </c>
      <c r="B472" s="54" t="e">
        <f>IF(A472&gt;$A$4*12,"",VLOOKUP(A472,Lists!$L$5:$N$605,2,FALSE))</f>
        <v>#VALUE!</v>
      </c>
      <c r="C472" s="53" t="e">
        <f t="shared" si="50"/>
        <v>#VALUE!</v>
      </c>
      <c r="D472" s="39" t="e">
        <f t="shared" si="51"/>
        <v>#VALUE!</v>
      </c>
      <c r="E472" s="39" t="e">
        <f t="shared" si="52"/>
        <v>#VALUE!</v>
      </c>
      <c r="F472" s="39" t="e">
        <f t="shared" si="53"/>
        <v>#VALUE!</v>
      </c>
      <c r="G472" s="39" t="e">
        <f t="shared" si="54"/>
        <v>#VALUE!</v>
      </c>
      <c r="H472" s="39" t="e">
        <f t="shared" si="55"/>
        <v>#VALUE!</v>
      </c>
    </row>
    <row r="473" spans="1:8" x14ac:dyDescent="0.25">
      <c r="A473" s="54" t="e">
        <f t="shared" si="49"/>
        <v>#VALUE!</v>
      </c>
      <c r="B473" s="54" t="e">
        <f>IF(A473&gt;$A$4*12,"",VLOOKUP(A473,Lists!$L$5:$N$605,2,FALSE))</f>
        <v>#VALUE!</v>
      </c>
      <c r="C473" s="53" t="e">
        <f t="shared" si="50"/>
        <v>#VALUE!</v>
      </c>
      <c r="D473" s="39" t="e">
        <f t="shared" si="51"/>
        <v>#VALUE!</v>
      </c>
      <c r="E473" s="39" t="e">
        <f t="shared" si="52"/>
        <v>#VALUE!</v>
      </c>
      <c r="F473" s="39" t="e">
        <f t="shared" si="53"/>
        <v>#VALUE!</v>
      </c>
      <c r="G473" s="39" t="e">
        <f t="shared" si="54"/>
        <v>#VALUE!</v>
      </c>
      <c r="H473" s="39" t="e">
        <f t="shared" si="55"/>
        <v>#VALUE!</v>
      </c>
    </row>
    <row r="474" spans="1:8" x14ac:dyDescent="0.25">
      <c r="A474" s="54" t="e">
        <f t="shared" si="49"/>
        <v>#VALUE!</v>
      </c>
      <c r="B474" s="54" t="e">
        <f>IF(A474&gt;$A$4*12,"",VLOOKUP(A474,Lists!$L$5:$N$605,2,FALSE))</f>
        <v>#VALUE!</v>
      </c>
      <c r="C474" s="53" t="e">
        <f t="shared" si="50"/>
        <v>#VALUE!</v>
      </c>
      <c r="D474" s="39" t="e">
        <f t="shared" si="51"/>
        <v>#VALUE!</v>
      </c>
      <c r="E474" s="39" t="e">
        <f t="shared" si="52"/>
        <v>#VALUE!</v>
      </c>
      <c r="F474" s="39" t="e">
        <f t="shared" si="53"/>
        <v>#VALUE!</v>
      </c>
      <c r="G474" s="39" t="e">
        <f t="shared" si="54"/>
        <v>#VALUE!</v>
      </c>
      <c r="H474" s="39" t="e">
        <f t="shared" si="55"/>
        <v>#VALUE!</v>
      </c>
    </row>
    <row r="475" spans="1:8" x14ac:dyDescent="0.25">
      <c r="A475" s="54" t="e">
        <f t="shared" si="49"/>
        <v>#VALUE!</v>
      </c>
      <c r="B475" s="54" t="e">
        <f>IF(A475&gt;$A$4*12,"",VLOOKUP(A475,Lists!$L$5:$N$605,2,FALSE))</f>
        <v>#VALUE!</v>
      </c>
      <c r="C475" s="53" t="e">
        <f t="shared" si="50"/>
        <v>#VALUE!</v>
      </c>
      <c r="D475" s="39" t="e">
        <f t="shared" si="51"/>
        <v>#VALUE!</v>
      </c>
      <c r="E475" s="39" t="e">
        <f t="shared" si="52"/>
        <v>#VALUE!</v>
      </c>
      <c r="F475" s="39" t="e">
        <f t="shared" si="53"/>
        <v>#VALUE!</v>
      </c>
      <c r="G475" s="39" t="e">
        <f t="shared" si="54"/>
        <v>#VALUE!</v>
      </c>
      <c r="H475" s="39" t="e">
        <f t="shared" si="55"/>
        <v>#VALUE!</v>
      </c>
    </row>
    <row r="476" spans="1:8" x14ac:dyDescent="0.25">
      <c r="A476" s="54" t="e">
        <f t="shared" si="49"/>
        <v>#VALUE!</v>
      </c>
      <c r="B476" s="54" t="e">
        <f>IF(A476&gt;$A$4*12,"",VLOOKUP(A476,Lists!$L$5:$N$605,2,FALSE))</f>
        <v>#VALUE!</v>
      </c>
      <c r="C476" s="53" t="e">
        <f t="shared" si="50"/>
        <v>#VALUE!</v>
      </c>
      <c r="D476" s="39" t="e">
        <f t="shared" si="51"/>
        <v>#VALUE!</v>
      </c>
      <c r="E476" s="39" t="e">
        <f t="shared" si="52"/>
        <v>#VALUE!</v>
      </c>
      <c r="F476" s="39" t="e">
        <f t="shared" si="53"/>
        <v>#VALUE!</v>
      </c>
      <c r="G476" s="39" t="e">
        <f t="shared" si="54"/>
        <v>#VALUE!</v>
      </c>
      <c r="H476" s="39" t="e">
        <f t="shared" si="55"/>
        <v>#VALUE!</v>
      </c>
    </row>
    <row r="477" spans="1:8" x14ac:dyDescent="0.25">
      <c r="A477" s="54" t="e">
        <f t="shared" si="49"/>
        <v>#VALUE!</v>
      </c>
      <c r="B477" s="54" t="e">
        <f>IF(A477&gt;$A$4*12,"",VLOOKUP(A477,Lists!$L$5:$N$605,2,FALSE))</f>
        <v>#VALUE!</v>
      </c>
      <c r="C477" s="53" t="e">
        <f t="shared" si="50"/>
        <v>#VALUE!</v>
      </c>
      <c r="D477" s="39" t="e">
        <f t="shared" si="51"/>
        <v>#VALUE!</v>
      </c>
      <c r="E477" s="39" t="e">
        <f t="shared" si="52"/>
        <v>#VALUE!</v>
      </c>
      <c r="F477" s="39" t="e">
        <f t="shared" si="53"/>
        <v>#VALUE!</v>
      </c>
      <c r="G477" s="39" t="e">
        <f t="shared" si="54"/>
        <v>#VALUE!</v>
      </c>
      <c r="H477" s="39" t="e">
        <f t="shared" si="55"/>
        <v>#VALUE!</v>
      </c>
    </row>
    <row r="478" spans="1:8" x14ac:dyDescent="0.25">
      <c r="A478" s="54" t="e">
        <f t="shared" si="49"/>
        <v>#VALUE!</v>
      </c>
      <c r="B478" s="54" t="e">
        <f>IF(A478&gt;$A$4*12,"",VLOOKUP(A478,Lists!$L$5:$N$605,2,FALSE))</f>
        <v>#VALUE!</v>
      </c>
      <c r="C478" s="53" t="e">
        <f t="shared" si="50"/>
        <v>#VALUE!</v>
      </c>
      <c r="D478" s="39" t="e">
        <f t="shared" si="51"/>
        <v>#VALUE!</v>
      </c>
      <c r="E478" s="39" t="e">
        <f t="shared" si="52"/>
        <v>#VALUE!</v>
      </c>
      <c r="F478" s="39" t="e">
        <f t="shared" si="53"/>
        <v>#VALUE!</v>
      </c>
      <c r="G478" s="39" t="e">
        <f t="shared" si="54"/>
        <v>#VALUE!</v>
      </c>
      <c r="H478" s="39" t="e">
        <f t="shared" si="55"/>
        <v>#VALUE!</v>
      </c>
    </row>
    <row r="479" spans="1:8" x14ac:dyDescent="0.25">
      <c r="A479" s="54" t="e">
        <f t="shared" si="49"/>
        <v>#VALUE!</v>
      </c>
      <c r="B479" s="54" t="e">
        <f>IF(A479&gt;$A$4*12,"",VLOOKUP(A479,Lists!$L$5:$N$605,2,FALSE))</f>
        <v>#VALUE!</v>
      </c>
      <c r="C479" s="53" t="e">
        <f t="shared" si="50"/>
        <v>#VALUE!</v>
      </c>
      <c r="D479" s="39" t="e">
        <f t="shared" si="51"/>
        <v>#VALUE!</v>
      </c>
      <c r="E479" s="39" t="e">
        <f t="shared" si="52"/>
        <v>#VALUE!</v>
      </c>
      <c r="F479" s="39" t="e">
        <f t="shared" si="53"/>
        <v>#VALUE!</v>
      </c>
      <c r="G479" s="39" t="e">
        <f t="shared" si="54"/>
        <v>#VALUE!</v>
      </c>
      <c r="H479" s="39" t="e">
        <f t="shared" si="55"/>
        <v>#VALUE!</v>
      </c>
    </row>
    <row r="480" spans="1:8" x14ac:dyDescent="0.25">
      <c r="A480" s="54" t="e">
        <f t="shared" si="49"/>
        <v>#VALUE!</v>
      </c>
      <c r="B480" s="54" t="e">
        <f>IF(A480&gt;$A$4*12,"",VLOOKUP(A480,Lists!$L$5:$N$605,2,FALSE))</f>
        <v>#VALUE!</v>
      </c>
      <c r="C480" s="53" t="e">
        <f t="shared" si="50"/>
        <v>#VALUE!</v>
      </c>
      <c r="D480" s="39" t="e">
        <f t="shared" si="51"/>
        <v>#VALUE!</v>
      </c>
      <c r="E480" s="39" t="e">
        <f t="shared" si="52"/>
        <v>#VALUE!</v>
      </c>
      <c r="F480" s="39" t="e">
        <f t="shared" si="53"/>
        <v>#VALUE!</v>
      </c>
      <c r="G480" s="39" t="e">
        <f t="shared" si="54"/>
        <v>#VALUE!</v>
      </c>
      <c r="H480" s="39" t="e">
        <f t="shared" si="55"/>
        <v>#VALUE!</v>
      </c>
    </row>
    <row r="481" spans="1:8" x14ac:dyDescent="0.25">
      <c r="A481" s="54" t="e">
        <f t="shared" si="49"/>
        <v>#VALUE!</v>
      </c>
      <c r="B481" s="54" t="e">
        <f>IF(A481&gt;$A$4*12,"",VLOOKUP(A481,Lists!$L$5:$N$605,2,FALSE))</f>
        <v>#VALUE!</v>
      </c>
      <c r="C481" s="53" t="e">
        <f t="shared" si="50"/>
        <v>#VALUE!</v>
      </c>
      <c r="D481" s="39" t="e">
        <f t="shared" si="51"/>
        <v>#VALUE!</v>
      </c>
      <c r="E481" s="39" t="e">
        <f t="shared" si="52"/>
        <v>#VALUE!</v>
      </c>
      <c r="F481" s="39" t="e">
        <f t="shared" si="53"/>
        <v>#VALUE!</v>
      </c>
      <c r="G481" s="39" t="e">
        <f t="shared" si="54"/>
        <v>#VALUE!</v>
      </c>
      <c r="H481" s="39" t="e">
        <f t="shared" si="55"/>
        <v>#VALUE!</v>
      </c>
    </row>
    <row r="482" spans="1:8" x14ac:dyDescent="0.25">
      <c r="A482" s="54" t="e">
        <f t="shared" si="49"/>
        <v>#VALUE!</v>
      </c>
      <c r="B482" s="54" t="e">
        <f>IF(A482&gt;$A$4*12,"",VLOOKUP(A482,Lists!$L$5:$N$605,2,FALSE))</f>
        <v>#VALUE!</v>
      </c>
      <c r="C482" s="53" t="e">
        <f t="shared" si="50"/>
        <v>#VALUE!</v>
      </c>
      <c r="D482" s="39" t="e">
        <f t="shared" si="51"/>
        <v>#VALUE!</v>
      </c>
      <c r="E482" s="39" t="e">
        <f t="shared" si="52"/>
        <v>#VALUE!</v>
      </c>
      <c r="F482" s="39" t="e">
        <f t="shared" si="53"/>
        <v>#VALUE!</v>
      </c>
      <c r="G482" s="39" t="e">
        <f t="shared" si="54"/>
        <v>#VALUE!</v>
      </c>
      <c r="H482" s="39" t="e">
        <f t="shared" si="55"/>
        <v>#VALUE!</v>
      </c>
    </row>
    <row r="483" spans="1:8" x14ac:dyDescent="0.25">
      <c r="A483" s="54" t="e">
        <f t="shared" si="49"/>
        <v>#VALUE!</v>
      </c>
      <c r="B483" s="54" t="e">
        <f>IF(A483&gt;$A$4*12,"",VLOOKUP(A483,Lists!$L$5:$N$605,2,FALSE))</f>
        <v>#VALUE!</v>
      </c>
      <c r="C483" s="53" t="e">
        <f t="shared" si="50"/>
        <v>#VALUE!</v>
      </c>
      <c r="D483" s="39" t="e">
        <f t="shared" si="51"/>
        <v>#VALUE!</v>
      </c>
      <c r="E483" s="39" t="e">
        <f t="shared" si="52"/>
        <v>#VALUE!</v>
      </c>
      <c r="F483" s="39" t="e">
        <f t="shared" si="53"/>
        <v>#VALUE!</v>
      </c>
      <c r="G483" s="39" t="e">
        <f t="shared" si="54"/>
        <v>#VALUE!</v>
      </c>
      <c r="H483" s="39" t="e">
        <f t="shared" si="55"/>
        <v>#VALUE!</v>
      </c>
    </row>
    <row r="484" spans="1:8" x14ac:dyDescent="0.25">
      <c r="A484" s="54" t="e">
        <f t="shared" si="49"/>
        <v>#VALUE!</v>
      </c>
      <c r="B484" s="54" t="e">
        <f>IF(A484&gt;$A$4*12,"",VLOOKUP(A484,Lists!$L$5:$N$605,2,FALSE))</f>
        <v>#VALUE!</v>
      </c>
      <c r="C484" s="53" t="e">
        <f t="shared" si="50"/>
        <v>#VALUE!</v>
      </c>
      <c r="D484" s="39" t="e">
        <f t="shared" si="51"/>
        <v>#VALUE!</v>
      </c>
      <c r="E484" s="39" t="e">
        <f t="shared" si="52"/>
        <v>#VALUE!</v>
      </c>
      <c r="F484" s="39" t="e">
        <f t="shared" si="53"/>
        <v>#VALUE!</v>
      </c>
      <c r="G484" s="39" t="e">
        <f t="shared" si="54"/>
        <v>#VALUE!</v>
      </c>
      <c r="H484" s="39" t="e">
        <f t="shared" si="55"/>
        <v>#VALUE!</v>
      </c>
    </row>
    <row r="485" spans="1:8" x14ac:dyDescent="0.25">
      <c r="A485" s="54" t="e">
        <f t="shared" si="49"/>
        <v>#VALUE!</v>
      </c>
      <c r="B485" s="54" t="e">
        <f>IF(A485&gt;$A$4*12,"",VLOOKUP(A485,Lists!$L$5:$N$605,2,FALSE))</f>
        <v>#VALUE!</v>
      </c>
      <c r="C485" s="53" t="e">
        <f t="shared" si="50"/>
        <v>#VALUE!</v>
      </c>
      <c r="D485" s="39" t="e">
        <f t="shared" si="51"/>
        <v>#VALUE!</v>
      </c>
      <c r="E485" s="39" t="e">
        <f t="shared" si="52"/>
        <v>#VALUE!</v>
      </c>
      <c r="F485" s="39" t="e">
        <f t="shared" si="53"/>
        <v>#VALUE!</v>
      </c>
      <c r="G485" s="39" t="e">
        <f t="shared" si="54"/>
        <v>#VALUE!</v>
      </c>
      <c r="H485" s="39" t="e">
        <f t="shared" si="55"/>
        <v>#VALUE!</v>
      </c>
    </row>
    <row r="486" spans="1:8" x14ac:dyDescent="0.25">
      <c r="A486" s="54" t="e">
        <f t="shared" si="49"/>
        <v>#VALUE!</v>
      </c>
      <c r="B486" s="54" t="e">
        <f>IF(A486&gt;$A$4*12,"",VLOOKUP(A486,Lists!$L$5:$N$605,2,FALSE))</f>
        <v>#VALUE!</v>
      </c>
      <c r="C486" s="53" t="e">
        <f t="shared" si="50"/>
        <v>#VALUE!</v>
      </c>
      <c r="D486" s="39" t="e">
        <f t="shared" si="51"/>
        <v>#VALUE!</v>
      </c>
      <c r="E486" s="39" t="e">
        <f t="shared" si="52"/>
        <v>#VALUE!</v>
      </c>
      <c r="F486" s="39" t="e">
        <f t="shared" si="53"/>
        <v>#VALUE!</v>
      </c>
      <c r="G486" s="39" t="e">
        <f t="shared" si="54"/>
        <v>#VALUE!</v>
      </c>
      <c r="H486" s="39" t="e">
        <f t="shared" si="55"/>
        <v>#VALUE!</v>
      </c>
    </row>
    <row r="487" spans="1:8" x14ac:dyDescent="0.25">
      <c r="A487" s="54" t="e">
        <f t="shared" si="49"/>
        <v>#VALUE!</v>
      </c>
      <c r="B487" s="54" t="e">
        <f>IF(A487&gt;$A$4*12,"",VLOOKUP(A487,Lists!$L$5:$N$605,2,FALSE))</f>
        <v>#VALUE!</v>
      </c>
      <c r="C487" s="53" t="e">
        <f t="shared" si="50"/>
        <v>#VALUE!</v>
      </c>
      <c r="D487" s="39" t="e">
        <f t="shared" si="51"/>
        <v>#VALUE!</v>
      </c>
      <c r="E487" s="39" t="e">
        <f t="shared" si="52"/>
        <v>#VALUE!</v>
      </c>
      <c r="F487" s="39" t="e">
        <f t="shared" si="53"/>
        <v>#VALUE!</v>
      </c>
      <c r="G487" s="39" t="e">
        <f t="shared" si="54"/>
        <v>#VALUE!</v>
      </c>
      <c r="H487" s="39" t="e">
        <f t="shared" si="55"/>
        <v>#VALUE!</v>
      </c>
    </row>
    <row r="488" spans="1:8" x14ac:dyDescent="0.25">
      <c r="A488" s="54" t="e">
        <f t="shared" si="49"/>
        <v>#VALUE!</v>
      </c>
      <c r="B488" s="54" t="e">
        <f>IF(A488&gt;$A$4*12,"",VLOOKUP(A488,Lists!$L$5:$N$605,2,FALSE))</f>
        <v>#VALUE!</v>
      </c>
      <c r="C488" s="53" t="e">
        <f t="shared" si="50"/>
        <v>#VALUE!</v>
      </c>
      <c r="D488" s="39" t="e">
        <f t="shared" si="51"/>
        <v>#VALUE!</v>
      </c>
      <c r="E488" s="39" t="e">
        <f t="shared" si="52"/>
        <v>#VALUE!</v>
      </c>
      <c r="F488" s="39" t="e">
        <f t="shared" si="53"/>
        <v>#VALUE!</v>
      </c>
      <c r="G488" s="39" t="e">
        <f t="shared" si="54"/>
        <v>#VALUE!</v>
      </c>
      <c r="H488" s="39" t="e">
        <f t="shared" si="55"/>
        <v>#VALUE!</v>
      </c>
    </row>
    <row r="489" spans="1:8" x14ac:dyDescent="0.25">
      <c r="A489" s="54" t="e">
        <f t="shared" si="49"/>
        <v>#VALUE!</v>
      </c>
      <c r="B489" s="54" t="e">
        <f>IF(A489&gt;$A$4*12,"",VLOOKUP(A489,Lists!$L$5:$N$605,2,FALSE))</f>
        <v>#VALUE!</v>
      </c>
      <c r="C489" s="53" t="e">
        <f t="shared" si="50"/>
        <v>#VALUE!</v>
      </c>
      <c r="D489" s="39" t="e">
        <f t="shared" si="51"/>
        <v>#VALUE!</v>
      </c>
      <c r="E489" s="39" t="e">
        <f t="shared" si="52"/>
        <v>#VALUE!</v>
      </c>
      <c r="F489" s="39" t="e">
        <f t="shared" si="53"/>
        <v>#VALUE!</v>
      </c>
      <c r="G489" s="39" t="e">
        <f t="shared" si="54"/>
        <v>#VALUE!</v>
      </c>
      <c r="H489" s="39" t="e">
        <f t="shared" si="55"/>
        <v>#VALUE!</v>
      </c>
    </row>
    <row r="490" spans="1:8" x14ac:dyDescent="0.25">
      <c r="A490" s="54" t="e">
        <f t="shared" si="49"/>
        <v>#VALUE!</v>
      </c>
      <c r="B490" s="54" t="e">
        <f>IF(A490&gt;$A$4*12,"",VLOOKUP(A490,Lists!$L$5:$N$605,2,FALSE))</f>
        <v>#VALUE!</v>
      </c>
      <c r="C490" s="53" t="e">
        <f t="shared" si="50"/>
        <v>#VALUE!</v>
      </c>
      <c r="D490" s="39" t="e">
        <f t="shared" si="51"/>
        <v>#VALUE!</v>
      </c>
      <c r="E490" s="39" t="e">
        <f t="shared" si="52"/>
        <v>#VALUE!</v>
      </c>
      <c r="F490" s="39" t="e">
        <f t="shared" si="53"/>
        <v>#VALUE!</v>
      </c>
      <c r="G490" s="39" t="e">
        <f t="shared" si="54"/>
        <v>#VALUE!</v>
      </c>
      <c r="H490" s="39" t="e">
        <f t="shared" si="55"/>
        <v>#VALUE!</v>
      </c>
    </row>
    <row r="491" spans="1:8" x14ac:dyDescent="0.25">
      <c r="A491" s="54" t="e">
        <f t="shared" si="49"/>
        <v>#VALUE!</v>
      </c>
      <c r="B491" s="54" t="e">
        <f>IF(A491&gt;$A$4*12,"",VLOOKUP(A491,Lists!$L$5:$N$605,2,FALSE))</f>
        <v>#VALUE!</v>
      </c>
      <c r="C491" s="53" t="e">
        <f t="shared" si="50"/>
        <v>#VALUE!</v>
      </c>
      <c r="D491" s="39" t="e">
        <f t="shared" si="51"/>
        <v>#VALUE!</v>
      </c>
      <c r="E491" s="39" t="e">
        <f t="shared" si="52"/>
        <v>#VALUE!</v>
      </c>
      <c r="F491" s="39" t="e">
        <f t="shared" si="53"/>
        <v>#VALUE!</v>
      </c>
      <c r="G491" s="39" t="e">
        <f t="shared" si="54"/>
        <v>#VALUE!</v>
      </c>
      <c r="H491" s="39" t="e">
        <f t="shared" si="55"/>
        <v>#VALUE!</v>
      </c>
    </row>
    <row r="492" spans="1:8" x14ac:dyDescent="0.25">
      <c r="A492" s="54" t="e">
        <f t="shared" si="49"/>
        <v>#VALUE!</v>
      </c>
      <c r="B492" s="54" t="e">
        <f>IF(A492&gt;$A$4*12,"",VLOOKUP(A492,Lists!$L$5:$N$605,2,FALSE))</f>
        <v>#VALUE!</v>
      </c>
      <c r="C492" s="53" t="e">
        <f t="shared" si="50"/>
        <v>#VALUE!</v>
      </c>
      <c r="D492" s="39" t="e">
        <f t="shared" si="51"/>
        <v>#VALUE!</v>
      </c>
      <c r="E492" s="39" t="e">
        <f t="shared" si="52"/>
        <v>#VALUE!</v>
      </c>
      <c r="F492" s="39" t="e">
        <f t="shared" si="53"/>
        <v>#VALUE!</v>
      </c>
      <c r="G492" s="39" t="e">
        <f t="shared" si="54"/>
        <v>#VALUE!</v>
      </c>
      <c r="H492" s="39" t="e">
        <f t="shared" si="55"/>
        <v>#VALUE!</v>
      </c>
    </row>
    <row r="493" spans="1:8" x14ac:dyDescent="0.25">
      <c r="A493" s="54" t="e">
        <f t="shared" si="49"/>
        <v>#VALUE!</v>
      </c>
      <c r="B493" s="54" t="e">
        <f>IF(A493&gt;$A$4*12,"",VLOOKUP(A493,Lists!$L$5:$N$605,2,FALSE))</f>
        <v>#VALUE!</v>
      </c>
      <c r="C493" s="53" t="e">
        <f t="shared" si="50"/>
        <v>#VALUE!</v>
      </c>
      <c r="D493" s="39" t="e">
        <f t="shared" si="51"/>
        <v>#VALUE!</v>
      </c>
      <c r="E493" s="39" t="e">
        <f t="shared" si="52"/>
        <v>#VALUE!</v>
      </c>
      <c r="F493" s="39" t="e">
        <f t="shared" si="53"/>
        <v>#VALUE!</v>
      </c>
      <c r="G493" s="39" t="e">
        <f t="shared" si="54"/>
        <v>#VALUE!</v>
      </c>
      <c r="H493" s="39" t="e">
        <f t="shared" si="55"/>
        <v>#VALUE!</v>
      </c>
    </row>
    <row r="494" spans="1:8" x14ac:dyDescent="0.25">
      <c r="A494" s="54" t="e">
        <f t="shared" si="49"/>
        <v>#VALUE!</v>
      </c>
      <c r="B494" s="54" t="e">
        <f>IF(A494&gt;$A$4*12,"",VLOOKUP(A494,Lists!$L$5:$N$605,2,FALSE))</f>
        <v>#VALUE!</v>
      </c>
      <c r="C494" s="53" t="e">
        <f t="shared" si="50"/>
        <v>#VALUE!</v>
      </c>
      <c r="D494" s="39" t="e">
        <f t="shared" si="51"/>
        <v>#VALUE!</v>
      </c>
      <c r="E494" s="39" t="e">
        <f t="shared" si="52"/>
        <v>#VALUE!</v>
      </c>
      <c r="F494" s="39" t="e">
        <f t="shared" si="53"/>
        <v>#VALUE!</v>
      </c>
      <c r="G494" s="39" t="e">
        <f t="shared" si="54"/>
        <v>#VALUE!</v>
      </c>
      <c r="H494" s="39" t="e">
        <f t="shared" si="55"/>
        <v>#VALUE!</v>
      </c>
    </row>
    <row r="495" spans="1:8" x14ac:dyDescent="0.25">
      <c r="A495" s="54" t="e">
        <f t="shared" si="49"/>
        <v>#VALUE!</v>
      </c>
      <c r="B495" s="54" t="e">
        <f>IF(A495&gt;$A$4*12,"",VLOOKUP(A495,Lists!$L$5:$N$605,2,FALSE))</f>
        <v>#VALUE!</v>
      </c>
      <c r="C495" s="53" t="e">
        <f t="shared" si="50"/>
        <v>#VALUE!</v>
      </c>
      <c r="D495" s="39" t="e">
        <f t="shared" si="51"/>
        <v>#VALUE!</v>
      </c>
      <c r="E495" s="39" t="e">
        <f t="shared" si="52"/>
        <v>#VALUE!</v>
      </c>
      <c r="F495" s="39" t="e">
        <f t="shared" si="53"/>
        <v>#VALUE!</v>
      </c>
      <c r="G495" s="39" t="e">
        <f t="shared" si="54"/>
        <v>#VALUE!</v>
      </c>
      <c r="H495" s="39" t="e">
        <f t="shared" si="55"/>
        <v>#VALUE!</v>
      </c>
    </row>
    <row r="496" spans="1:8" x14ac:dyDescent="0.25">
      <c r="A496" s="54" t="e">
        <f t="shared" si="49"/>
        <v>#VALUE!</v>
      </c>
      <c r="B496" s="54" t="e">
        <f>IF(A496&gt;$A$4*12,"",VLOOKUP(A496,Lists!$L$5:$N$605,2,FALSE))</f>
        <v>#VALUE!</v>
      </c>
      <c r="C496" s="53" t="e">
        <f t="shared" si="50"/>
        <v>#VALUE!</v>
      </c>
      <c r="D496" s="39" t="e">
        <f t="shared" si="51"/>
        <v>#VALUE!</v>
      </c>
      <c r="E496" s="39" t="e">
        <f t="shared" si="52"/>
        <v>#VALUE!</v>
      </c>
      <c r="F496" s="39" t="e">
        <f t="shared" si="53"/>
        <v>#VALUE!</v>
      </c>
      <c r="G496" s="39" t="e">
        <f t="shared" si="54"/>
        <v>#VALUE!</v>
      </c>
      <c r="H496" s="39" t="e">
        <f t="shared" si="55"/>
        <v>#VALUE!</v>
      </c>
    </row>
    <row r="497" spans="1:8" x14ac:dyDescent="0.25">
      <c r="A497" s="54" t="e">
        <f t="shared" si="49"/>
        <v>#VALUE!</v>
      </c>
      <c r="B497" s="54" t="e">
        <f>IF(A497&gt;$A$4*12,"",VLOOKUP(A497,Lists!$L$5:$N$605,2,FALSE))</f>
        <v>#VALUE!</v>
      </c>
      <c r="C497" s="53" t="e">
        <f t="shared" si="50"/>
        <v>#VALUE!</v>
      </c>
      <c r="D497" s="39" t="e">
        <f t="shared" si="51"/>
        <v>#VALUE!</v>
      </c>
      <c r="E497" s="39" t="e">
        <f t="shared" si="52"/>
        <v>#VALUE!</v>
      </c>
      <c r="F497" s="39" t="e">
        <f t="shared" si="53"/>
        <v>#VALUE!</v>
      </c>
      <c r="G497" s="39" t="e">
        <f t="shared" si="54"/>
        <v>#VALUE!</v>
      </c>
      <c r="H497" s="39" t="e">
        <f t="shared" si="55"/>
        <v>#VALUE!</v>
      </c>
    </row>
    <row r="498" spans="1:8" x14ac:dyDescent="0.25">
      <c r="A498" s="54" t="e">
        <f t="shared" si="49"/>
        <v>#VALUE!</v>
      </c>
      <c r="B498" s="54" t="e">
        <f>IF(A498&gt;$A$4*12,"",VLOOKUP(A498,Lists!$L$5:$N$605,2,FALSE))</f>
        <v>#VALUE!</v>
      </c>
      <c r="C498" s="53" t="e">
        <f t="shared" si="50"/>
        <v>#VALUE!</v>
      </c>
      <c r="D498" s="39" t="e">
        <f t="shared" si="51"/>
        <v>#VALUE!</v>
      </c>
      <c r="E498" s="39" t="e">
        <f t="shared" si="52"/>
        <v>#VALUE!</v>
      </c>
      <c r="F498" s="39" t="e">
        <f t="shared" si="53"/>
        <v>#VALUE!</v>
      </c>
      <c r="G498" s="39" t="e">
        <f t="shared" si="54"/>
        <v>#VALUE!</v>
      </c>
      <c r="H498" s="39" t="e">
        <f t="shared" si="55"/>
        <v>#VALUE!</v>
      </c>
    </row>
    <row r="499" spans="1:8" x14ac:dyDescent="0.25">
      <c r="A499" s="54" t="e">
        <f t="shared" si="49"/>
        <v>#VALUE!</v>
      </c>
      <c r="B499" s="54" t="e">
        <f>IF(A499&gt;$A$4*12,"",VLOOKUP(A499,Lists!$L$5:$N$605,2,FALSE))</f>
        <v>#VALUE!</v>
      </c>
      <c r="C499" s="53" t="e">
        <f t="shared" si="50"/>
        <v>#VALUE!</v>
      </c>
      <c r="D499" s="39" t="e">
        <f t="shared" si="51"/>
        <v>#VALUE!</v>
      </c>
      <c r="E499" s="39" t="e">
        <f t="shared" si="52"/>
        <v>#VALUE!</v>
      </c>
      <c r="F499" s="39" t="e">
        <f t="shared" si="53"/>
        <v>#VALUE!</v>
      </c>
      <c r="G499" s="39" t="e">
        <f t="shared" si="54"/>
        <v>#VALUE!</v>
      </c>
      <c r="H499" s="39" t="e">
        <f t="shared" si="55"/>
        <v>#VALUE!</v>
      </c>
    </row>
    <row r="500" spans="1:8" x14ac:dyDescent="0.25">
      <c r="A500" s="54" t="e">
        <f t="shared" si="49"/>
        <v>#VALUE!</v>
      </c>
      <c r="B500" s="54" t="e">
        <f>IF(A500&gt;$A$4*12,"",VLOOKUP(A500,Lists!$L$5:$N$605,2,FALSE))</f>
        <v>#VALUE!</v>
      </c>
      <c r="C500" s="53" t="e">
        <f t="shared" si="50"/>
        <v>#VALUE!</v>
      </c>
      <c r="D500" s="39" t="e">
        <f t="shared" si="51"/>
        <v>#VALUE!</v>
      </c>
      <c r="E500" s="39" t="e">
        <f t="shared" si="52"/>
        <v>#VALUE!</v>
      </c>
      <c r="F500" s="39" t="e">
        <f t="shared" si="53"/>
        <v>#VALUE!</v>
      </c>
      <c r="G500" s="39" t="e">
        <f t="shared" si="54"/>
        <v>#VALUE!</v>
      </c>
      <c r="H500" s="39" t="e">
        <f t="shared" si="55"/>
        <v>#VALUE!</v>
      </c>
    </row>
    <row r="501" spans="1:8" x14ac:dyDescent="0.25">
      <c r="A501" s="54" t="e">
        <f t="shared" si="49"/>
        <v>#VALUE!</v>
      </c>
      <c r="B501" s="54" t="e">
        <f>IF(A501&gt;$A$4*12,"",VLOOKUP(A501,Lists!$L$5:$N$605,2,FALSE))</f>
        <v>#VALUE!</v>
      </c>
      <c r="C501" s="53" t="e">
        <f t="shared" si="50"/>
        <v>#VALUE!</v>
      </c>
      <c r="D501" s="39" t="e">
        <f t="shared" si="51"/>
        <v>#VALUE!</v>
      </c>
      <c r="E501" s="39" t="e">
        <f t="shared" si="52"/>
        <v>#VALUE!</v>
      </c>
      <c r="F501" s="39" t="e">
        <f t="shared" si="53"/>
        <v>#VALUE!</v>
      </c>
      <c r="G501" s="39" t="e">
        <f t="shared" si="54"/>
        <v>#VALUE!</v>
      </c>
      <c r="H501" s="39" t="e">
        <f t="shared" si="55"/>
        <v>#VALUE!</v>
      </c>
    </row>
    <row r="502" spans="1:8" x14ac:dyDescent="0.25">
      <c r="A502" s="54" t="e">
        <f t="shared" si="49"/>
        <v>#VALUE!</v>
      </c>
      <c r="B502" s="54" t="e">
        <f>IF(A502&gt;$A$4*12,"",VLOOKUP(A502,Lists!$L$5:$N$605,2,FALSE))</f>
        <v>#VALUE!</v>
      </c>
      <c r="C502" s="53" t="e">
        <f t="shared" si="50"/>
        <v>#VALUE!</v>
      </c>
      <c r="D502" s="39" t="e">
        <f t="shared" si="51"/>
        <v>#VALUE!</v>
      </c>
      <c r="E502" s="39" t="e">
        <f t="shared" si="52"/>
        <v>#VALUE!</v>
      </c>
      <c r="F502" s="39" t="e">
        <f t="shared" si="53"/>
        <v>#VALUE!</v>
      </c>
      <c r="G502" s="39" t="e">
        <f t="shared" si="54"/>
        <v>#VALUE!</v>
      </c>
      <c r="H502" s="39" t="e">
        <f t="shared" si="55"/>
        <v>#VALUE!</v>
      </c>
    </row>
    <row r="503" spans="1:8" x14ac:dyDescent="0.25">
      <c r="A503" s="54" t="e">
        <f t="shared" si="49"/>
        <v>#VALUE!</v>
      </c>
      <c r="B503" s="54" t="e">
        <f>IF(A503&gt;$A$4*12,"",VLOOKUP(A503,Lists!$L$5:$N$605,2,FALSE))</f>
        <v>#VALUE!</v>
      </c>
      <c r="C503" s="53" t="e">
        <f t="shared" si="50"/>
        <v>#VALUE!</v>
      </c>
      <c r="D503" s="39" t="e">
        <f t="shared" si="51"/>
        <v>#VALUE!</v>
      </c>
      <c r="E503" s="39" t="e">
        <f t="shared" si="52"/>
        <v>#VALUE!</v>
      </c>
      <c r="F503" s="39" t="e">
        <f t="shared" si="53"/>
        <v>#VALUE!</v>
      </c>
      <c r="G503" s="39" t="e">
        <f t="shared" si="54"/>
        <v>#VALUE!</v>
      </c>
      <c r="H503" s="39" t="e">
        <f t="shared" si="55"/>
        <v>#VALUE!</v>
      </c>
    </row>
    <row r="504" spans="1:8" x14ac:dyDescent="0.25">
      <c r="A504" s="54" t="e">
        <f t="shared" si="49"/>
        <v>#VALUE!</v>
      </c>
      <c r="B504" s="54" t="e">
        <f>IF(A504&gt;$A$4*12,"",VLOOKUP(A504,Lists!$L$5:$N$605,2,FALSE))</f>
        <v>#VALUE!</v>
      </c>
      <c r="C504" s="53" t="e">
        <f t="shared" si="50"/>
        <v>#VALUE!</v>
      </c>
      <c r="D504" s="39" t="e">
        <f t="shared" si="51"/>
        <v>#VALUE!</v>
      </c>
      <c r="E504" s="39" t="e">
        <f t="shared" si="52"/>
        <v>#VALUE!</v>
      </c>
      <c r="F504" s="39" t="e">
        <f t="shared" si="53"/>
        <v>#VALUE!</v>
      </c>
      <c r="G504" s="39" t="e">
        <f t="shared" si="54"/>
        <v>#VALUE!</v>
      </c>
      <c r="H504" s="39" t="e">
        <f t="shared" si="55"/>
        <v>#VALUE!</v>
      </c>
    </row>
    <row r="505" spans="1:8" x14ac:dyDescent="0.25">
      <c r="A505" s="54" t="e">
        <f t="shared" si="49"/>
        <v>#VALUE!</v>
      </c>
      <c r="B505" s="54" t="e">
        <f>IF(A505&gt;$A$4*12,"",VLOOKUP(A505,Lists!$L$5:$N$605,2,FALSE))</f>
        <v>#VALUE!</v>
      </c>
      <c r="C505" s="53" t="e">
        <f t="shared" si="50"/>
        <v>#VALUE!</v>
      </c>
      <c r="D505" s="39" t="e">
        <f t="shared" si="51"/>
        <v>#VALUE!</v>
      </c>
      <c r="E505" s="39" t="e">
        <f t="shared" si="52"/>
        <v>#VALUE!</v>
      </c>
      <c r="F505" s="39" t="e">
        <f t="shared" si="53"/>
        <v>#VALUE!</v>
      </c>
      <c r="G505" s="39" t="e">
        <f t="shared" si="54"/>
        <v>#VALUE!</v>
      </c>
      <c r="H505" s="39" t="e">
        <f t="shared" si="55"/>
        <v>#VALUE!</v>
      </c>
    </row>
    <row r="506" spans="1:8" x14ac:dyDescent="0.25">
      <c r="A506" s="54" t="e">
        <f t="shared" si="49"/>
        <v>#VALUE!</v>
      </c>
      <c r="B506" s="54" t="e">
        <f>IF(A506&gt;$A$4*12,"",VLOOKUP(A506,Lists!$L$5:$N$605,2,FALSE))</f>
        <v>#VALUE!</v>
      </c>
      <c r="C506" s="53" t="e">
        <f t="shared" si="50"/>
        <v>#VALUE!</v>
      </c>
      <c r="D506" s="39" t="e">
        <f t="shared" si="51"/>
        <v>#VALUE!</v>
      </c>
      <c r="E506" s="39" t="e">
        <f t="shared" si="52"/>
        <v>#VALUE!</v>
      </c>
      <c r="F506" s="39" t="e">
        <f t="shared" si="53"/>
        <v>#VALUE!</v>
      </c>
      <c r="G506" s="39" t="e">
        <f t="shared" si="54"/>
        <v>#VALUE!</v>
      </c>
      <c r="H506" s="39" t="e">
        <f t="shared" si="55"/>
        <v>#VALUE!</v>
      </c>
    </row>
    <row r="507" spans="1:8" x14ac:dyDescent="0.25">
      <c r="A507" s="54" t="e">
        <f t="shared" si="49"/>
        <v>#VALUE!</v>
      </c>
      <c r="B507" s="54" t="e">
        <f>IF(A507&gt;$A$4*12,"",VLOOKUP(A507,Lists!$L$5:$N$605,2,FALSE))</f>
        <v>#VALUE!</v>
      </c>
      <c r="C507" s="53" t="e">
        <f t="shared" si="50"/>
        <v>#VALUE!</v>
      </c>
      <c r="D507" s="39" t="e">
        <f t="shared" si="51"/>
        <v>#VALUE!</v>
      </c>
      <c r="E507" s="39" t="e">
        <f t="shared" si="52"/>
        <v>#VALUE!</v>
      </c>
      <c r="F507" s="39" t="e">
        <f t="shared" si="53"/>
        <v>#VALUE!</v>
      </c>
      <c r="G507" s="39" t="e">
        <f t="shared" si="54"/>
        <v>#VALUE!</v>
      </c>
      <c r="H507" s="39" t="e">
        <f t="shared" si="55"/>
        <v>#VALUE!</v>
      </c>
    </row>
    <row r="508" spans="1:8" x14ac:dyDescent="0.25">
      <c r="A508" s="54" t="e">
        <f t="shared" si="49"/>
        <v>#VALUE!</v>
      </c>
      <c r="B508" s="54" t="e">
        <f>IF(A508&gt;$A$4*12,"",VLOOKUP(A508,Lists!$L$5:$N$605,2,FALSE))</f>
        <v>#VALUE!</v>
      </c>
      <c r="C508" s="53" t="e">
        <f t="shared" si="50"/>
        <v>#VALUE!</v>
      </c>
      <c r="D508" s="39" t="e">
        <f t="shared" si="51"/>
        <v>#VALUE!</v>
      </c>
      <c r="E508" s="39" t="e">
        <f t="shared" si="52"/>
        <v>#VALUE!</v>
      </c>
      <c r="F508" s="39" t="e">
        <f t="shared" si="53"/>
        <v>#VALUE!</v>
      </c>
      <c r="G508" s="39" t="e">
        <f t="shared" si="54"/>
        <v>#VALUE!</v>
      </c>
      <c r="H508" s="39" t="e">
        <f t="shared" si="55"/>
        <v>#VALUE!</v>
      </c>
    </row>
    <row r="509" spans="1:8" x14ac:dyDescent="0.25">
      <c r="A509" s="54" t="e">
        <f t="shared" si="49"/>
        <v>#VALUE!</v>
      </c>
      <c r="B509" s="54" t="e">
        <f>IF(A509&gt;$A$4*12,"",VLOOKUP(A509,Lists!$L$5:$N$605,2,FALSE))</f>
        <v>#VALUE!</v>
      </c>
      <c r="C509" s="53" t="e">
        <f t="shared" si="50"/>
        <v>#VALUE!</v>
      </c>
      <c r="D509" s="39" t="e">
        <f t="shared" si="51"/>
        <v>#VALUE!</v>
      </c>
      <c r="E509" s="39" t="e">
        <f t="shared" si="52"/>
        <v>#VALUE!</v>
      </c>
      <c r="F509" s="39" t="e">
        <f t="shared" si="53"/>
        <v>#VALUE!</v>
      </c>
      <c r="G509" s="39" t="e">
        <f t="shared" si="54"/>
        <v>#VALUE!</v>
      </c>
      <c r="H509" s="39" t="e">
        <f t="shared" si="55"/>
        <v>#VALUE!</v>
      </c>
    </row>
    <row r="510" spans="1:8" x14ac:dyDescent="0.25">
      <c r="A510" s="54" t="e">
        <f t="shared" si="49"/>
        <v>#VALUE!</v>
      </c>
      <c r="B510" s="54" t="e">
        <f>IF(A510&gt;$A$4*12,"",VLOOKUP(A510,Lists!$L$5:$N$605,2,FALSE))</f>
        <v>#VALUE!</v>
      </c>
      <c r="C510" s="53" t="e">
        <f t="shared" si="50"/>
        <v>#VALUE!</v>
      </c>
      <c r="D510" s="39" t="e">
        <f t="shared" si="51"/>
        <v>#VALUE!</v>
      </c>
      <c r="E510" s="39" t="e">
        <f t="shared" si="52"/>
        <v>#VALUE!</v>
      </c>
      <c r="F510" s="39" t="e">
        <f t="shared" si="53"/>
        <v>#VALUE!</v>
      </c>
      <c r="G510" s="39" t="e">
        <f t="shared" si="54"/>
        <v>#VALUE!</v>
      </c>
      <c r="H510" s="39" t="e">
        <f t="shared" si="55"/>
        <v>#VALUE!</v>
      </c>
    </row>
    <row r="511" spans="1:8" x14ac:dyDescent="0.25">
      <c r="A511" s="54" t="e">
        <f t="shared" si="49"/>
        <v>#VALUE!</v>
      </c>
      <c r="B511" s="54" t="e">
        <f>IF(A511&gt;$A$4*12,"",VLOOKUP(A511,Lists!$L$5:$N$605,2,FALSE))</f>
        <v>#VALUE!</v>
      </c>
      <c r="C511" s="53" t="e">
        <f t="shared" si="50"/>
        <v>#VALUE!</v>
      </c>
      <c r="D511" s="39" t="e">
        <f t="shared" si="51"/>
        <v>#VALUE!</v>
      </c>
      <c r="E511" s="39" t="e">
        <f t="shared" si="52"/>
        <v>#VALUE!</v>
      </c>
      <c r="F511" s="39" t="e">
        <f t="shared" si="53"/>
        <v>#VALUE!</v>
      </c>
      <c r="G511" s="39" t="e">
        <f t="shared" si="54"/>
        <v>#VALUE!</v>
      </c>
      <c r="H511" s="39" t="e">
        <f t="shared" si="55"/>
        <v>#VALUE!</v>
      </c>
    </row>
    <row r="512" spans="1:8" x14ac:dyDescent="0.25">
      <c r="A512" s="54" t="e">
        <f t="shared" si="49"/>
        <v>#VALUE!</v>
      </c>
      <c r="B512" s="54" t="e">
        <f>IF(A512&gt;$A$4*12,"",VLOOKUP(A512,Lists!$L$5:$N$605,2,FALSE))</f>
        <v>#VALUE!</v>
      </c>
      <c r="C512" s="53" t="e">
        <f t="shared" si="50"/>
        <v>#VALUE!</v>
      </c>
      <c r="D512" s="39" t="e">
        <f t="shared" si="51"/>
        <v>#VALUE!</v>
      </c>
      <c r="E512" s="39" t="e">
        <f t="shared" si="52"/>
        <v>#VALUE!</v>
      </c>
      <c r="F512" s="39" t="e">
        <f t="shared" si="53"/>
        <v>#VALUE!</v>
      </c>
      <c r="G512" s="39" t="e">
        <f t="shared" si="54"/>
        <v>#VALUE!</v>
      </c>
      <c r="H512" s="39" t="e">
        <f t="shared" si="55"/>
        <v>#VALUE!</v>
      </c>
    </row>
    <row r="513" spans="1:8" x14ac:dyDescent="0.25">
      <c r="A513" s="54" t="e">
        <f t="shared" si="49"/>
        <v>#VALUE!</v>
      </c>
      <c r="B513" s="54" t="e">
        <f>IF(A513&gt;$A$4*12,"",VLOOKUP(A513,Lists!$L$5:$N$605,2,FALSE))</f>
        <v>#VALUE!</v>
      </c>
      <c r="C513" s="53" t="e">
        <f t="shared" si="50"/>
        <v>#VALUE!</v>
      </c>
      <c r="D513" s="39" t="e">
        <f t="shared" si="51"/>
        <v>#VALUE!</v>
      </c>
      <c r="E513" s="39" t="e">
        <f t="shared" si="52"/>
        <v>#VALUE!</v>
      </c>
      <c r="F513" s="39" t="e">
        <f t="shared" si="53"/>
        <v>#VALUE!</v>
      </c>
      <c r="G513" s="39" t="e">
        <f t="shared" si="54"/>
        <v>#VALUE!</v>
      </c>
      <c r="H513" s="39" t="e">
        <f t="shared" si="55"/>
        <v>#VALUE!</v>
      </c>
    </row>
    <row r="514" spans="1:8" x14ac:dyDescent="0.25">
      <c r="A514" s="54" t="e">
        <f t="shared" si="49"/>
        <v>#VALUE!</v>
      </c>
      <c r="B514" s="54" t="e">
        <f>IF(A514&gt;$A$4*12,"",VLOOKUP(A514,Lists!$L$5:$N$605,2,FALSE))</f>
        <v>#VALUE!</v>
      </c>
      <c r="C514" s="53" t="e">
        <f t="shared" si="50"/>
        <v>#VALUE!</v>
      </c>
      <c r="D514" s="39" t="e">
        <f t="shared" si="51"/>
        <v>#VALUE!</v>
      </c>
      <c r="E514" s="39" t="e">
        <f t="shared" si="52"/>
        <v>#VALUE!</v>
      </c>
      <c r="F514" s="39" t="e">
        <f t="shared" si="53"/>
        <v>#VALUE!</v>
      </c>
      <c r="G514" s="39" t="e">
        <f t="shared" si="54"/>
        <v>#VALUE!</v>
      </c>
      <c r="H514" s="39" t="e">
        <f t="shared" si="55"/>
        <v>#VALUE!</v>
      </c>
    </row>
    <row r="515" spans="1:8" x14ac:dyDescent="0.25">
      <c r="A515" s="54" t="e">
        <f t="shared" si="49"/>
        <v>#VALUE!</v>
      </c>
      <c r="B515" s="54" t="e">
        <f>IF(A515&gt;$A$4*12,"",VLOOKUP(A515,Lists!$L$5:$N$605,2,FALSE))</f>
        <v>#VALUE!</v>
      </c>
      <c r="C515" s="53" t="e">
        <f t="shared" si="50"/>
        <v>#VALUE!</v>
      </c>
      <c r="D515" s="39" t="e">
        <f t="shared" si="51"/>
        <v>#VALUE!</v>
      </c>
      <c r="E515" s="39" t="e">
        <f t="shared" si="52"/>
        <v>#VALUE!</v>
      </c>
      <c r="F515" s="39" t="e">
        <f t="shared" si="53"/>
        <v>#VALUE!</v>
      </c>
      <c r="G515" s="39" t="e">
        <f t="shared" si="54"/>
        <v>#VALUE!</v>
      </c>
      <c r="H515" s="39" t="e">
        <f t="shared" si="55"/>
        <v>#VALUE!</v>
      </c>
    </row>
    <row r="516" spans="1:8" x14ac:dyDescent="0.25">
      <c r="A516" s="54" t="e">
        <f t="shared" si="49"/>
        <v>#VALUE!</v>
      </c>
      <c r="B516" s="54" t="e">
        <f>IF(A516&gt;$A$4*12,"",VLOOKUP(A516,Lists!$L$5:$N$605,2,FALSE))</f>
        <v>#VALUE!</v>
      </c>
      <c r="C516" s="53" t="e">
        <f t="shared" si="50"/>
        <v>#VALUE!</v>
      </c>
      <c r="D516" s="39" t="e">
        <f t="shared" si="51"/>
        <v>#VALUE!</v>
      </c>
      <c r="E516" s="39" t="e">
        <f t="shared" si="52"/>
        <v>#VALUE!</v>
      </c>
      <c r="F516" s="39" t="e">
        <f t="shared" si="53"/>
        <v>#VALUE!</v>
      </c>
      <c r="G516" s="39" t="e">
        <f t="shared" si="54"/>
        <v>#VALUE!</v>
      </c>
      <c r="H516" s="39" t="e">
        <f t="shared" si="55"/>
        <v>#VALUE!</v>
      </c>
    </row>
    <row r="517" spans="1:8" x14ac:dyDescent="0.25">
      <c r="A517" s="54" t="e">
        <f t="shared" si="49"/>
        <v>#VALUE!</v>
      </c>
      <c r="B517" s="54" t="e">
        <f>IF(A517&gt;$A$4*12,"",VLOOKUP(A517,Lists!$L$5:$N$605,2,FALSE))</f>
        <v>#VALUE!</v>
      </c>
      <c r="C517" s="53" t="e">
        <f t="shared" si="50"/>
        <v>#VALUE!</v>
      </c>
      <c r="D517" s="39" t="e">
        <f t="shared" si="51"/>
        <v>#VALUE!</v>
      </c>
      <c r="E517" s="39" t="e">
        <f t="shared" si="52"/>
        <v>#VALUE!</v>
      </c>
      <c r="F517" s="39" t="e">
        <f t="shared" si="53"/>
        <v>#VALUE!</v>
      </c>
      <c r="G517" s="39" t="e">
        <f t="shared" si="54"/>
        <v>#VALUE!</v>
      </c>
      <c r="H517" s="39" t="e">
        <f t="shared" si="55"/>
        <v>#VALUE!</v>
      </c>
    </row>
    <row r="518" spans="1:8" x14ac:dyDescent="0.25">
      <c r="A518" s="54" t="e">
        <f t="shared" si="49"/>
        <v>#VALUE!</v>
      </c>
      <c r="B518" s="54" t="e">
        <f>IF(A518&gt;$A$4*12,"",VLOOKUP(A518,Lists!$L$5:$N$605,2,FALSE))</f>
        <v>#VALUE!</v>
      </c>
      <c r="C518" s="53" t="e">
        <f t="shared" si="50"/>
        <v>#VALUE!</v>
      </c>
      <c r="D518" s="39" t="e">
        <f t="shared" si="51"/>
        <v>#VALUE!</v>
      </c>
      <c r="E518" s="39" t="e">
        <f t="shared" si="52"/>
        <v>#VALUE!</v>
      </c>
      <c r="F518" s="39" t="e">
        <f t="shared" si="53"/>
        <v>#VALUE!</v>
      </c>
      <c r="G518" s="39" t="e">
        <f t="shared" si="54"/>
        <v>#VALUE!</v>
      </c>
      <c r="H518" s="39" t="e">
        <f t="shared" si="55"/>
        <v>#VALUE!</v>
      </c>
    </row>
    <row r="519" spans="1:8" x14ac:dyDescent="0.25">
      <c r="A519" s="54" t="e">
        <f t="shared" si="49"/>
        <v>#VALUE!</v>
      </c>
      <c r="B519" s="54" t="e">
        <f>IF(A519&gt;$A$4*12,"",VLOOKUP(A519,Lists!$L$5:$N$605,2,FALSE))</f>
        <v>#VALUE!</v>
      </c>
      <c r="C519" s="53" t="e">
        <f t="shared" si="50"/>
        <v>#VALUE!</v>
      </c>
      <c r="D519" s="39" t="e">
        <f t="shared" si="51"/>
        <v>#VALUE!</v>
      </c>
      <c r="E519" s="39" t="e">
        <f t="shared" si="52"/>
        <v>#VALUE!</v>
      </c>
      <c r="F519" s="39" t="e">
        <f t="shared" si="53"/>
        <v>#VALUE!</v>
      </c>
      <c r="G519" s="39" t="e">
        <f t="shared" si="54"/>
        <v>#VALUE!</v>
      </c>
      <c r="H519" s="39" t="e">
        <f t="shared" si="55"/>
        <v>#VALUE!</v>
      </c>
    </row>
    <row r="520" spans="1:8" x14ac:dyDescent="0.25">
      <c r="A520" s="54" t="e">
        <f t="shared" ref="A520:A583" si="56">IF(A519&lt;($A$4*12),A519+1,"")</f>
        <v>#VALUE!</v>
      </c>
      <c r="B520" s="54" t="e">
        <f>IF(A520&gt;$A$4*12,"",VLOOKUP(A520,Lists!$L$5:$N$605,2,FALSE))</f>
        <v>#VALUE!</v>
      </c>
      <c r="C520" s="53" t="e">
        <f t="shared" ref="C520:C583" si="57">IF(A520&gt;$A$4*12,"",C519)</f>
        <v>#VALUE!</v>
      </c>
      <c r="D520" s="39" t="e">
        <f t="shared" ref="D520:D583" si="58">IF(A520&gt;$A$4*12,"",+H519)</f>
        <v>#VALUE!</v>
      </c>
      <c r="E520" s="39" t="e">
        <f t="shared" ref="E520:E583" si="59">IF(A520&gt;$A$4*12,"",E519)</f>
        <v>#VALUE!</v>
      </c>
      <c r="F520" s="39" t="e">
        <f t="shared" ref="F520:F583" si="60">IF(A520&gt;$A$4*12,"",ROUND((+D520+E520)*C520/12,0))</f>
        <v>#VALUE!</v>
      </c>
      <c r="G520" s="39" t="e">
        <f t="shared" ref="G520:G583" si="61">IF(A520&gt;$A$4*12,"",G519)</f>
        <v>#VALUE!</v>
      </c>
      <c r="H520" s="39" t="e">
        <f t="shared" ref="H520:H583" si="62">IF(A520&gt;$A$4*12,"",+D520+E520+F520-G520)</f>
        <v>#VALUE!</v>
      </c>
    </row>
    <row r="521" spans="1:8" x14ac:dyDescent="0.25">
      <c r="A521" s="54" t="e">
        <f t="shared" si="56"/>
        <v>#VALUE!</v>
      </c>
      <c r="B521" s="54" t="e">
        <f>IF(A521&gt;$A$4*12,"",VLOOKUP(A521,Lists!$L$5:$N$605,2,FALSE))</f>
        <v>#VALUE!</v>
      </c>
      <c r="C521" s="53" t="e">
        <f t="shared" si="57"/>
        <v>#VALUE!</v>
      </c>
      <c r="D521" s="39" t="e">
        <f t="shared" si="58"/>
        <v>#VALUE!</v>
      </c>
      <c r="E521" s="39" t="e">
        <f t="shared" si="59"/>
        <v>#VALUE!</v>
      </c>
      <c r="F521" s="39" t="e">
        <f t="shared" si="60"/>
        <v>#VALUE!</v>
      </c>
      <c r="G521" s="39" t="e">
        <f t="shared" si="61"/>
        <v>#VALUE!</v>
      </c>
      <c r="H521" s="39" t="e">
        <f t="shared" si="62"/>
        <v>#VALUE!</v>
      </c>
    </row>
    <row r="522" spans="1:8" x14ac:dyDescent="0.25">
      <c r="A522" s="54" t="e">
        <f t="shared" si="56"/>
        <v>#VALUE!</v>
      </c>
      <c r="B522" s="54" t="e">
        <f>IF(A522&gt;$A$4*12,"",VLOOKUP(A522,Lists!$L$5:$N$605,2,FALSE))</f>
        <v>#VALUE!</v>
      </c>
      <c r="C522" s="53" t="e">
        <f t="shared" si="57"/>
        <v>#VALUE!</v>
      </c>
      <c r="D522" s="39" t="e">
        <f t="shared" si="58"/>
        <v>#VALUE!</v>
      </c>
      <c r="E522" s="39" t="e">
        <f t="shared" si="59"/>
        <v>#VALUE!</v>
      </c>
      <c r="F522" s="39" t="e">
        <f t="shared" si="60"/>
        <v>#VALUE!</v>
      </c>
      <c r="G522" s="39" t="e">
        <f t="shared" si="61"/>
        <v>#VALUE!</v>
      </c>
      <c r="H522" s="39" t="e">
        <f t="shared" si="62"/>
        <v>#VALUE!</v>
      </c>
    </row>
    <row r="523" spans="1:8" x14ac:dyDescent="0.25">
      <c r="A523" s="54" t="e">
        <f t="shared" si="56"/>
        <v>#VALUE!</v>
      </c>
      <c r="B523" s="54" t="e">
        <f>IF(A523&gt;$A$4*12,"",VLOOKUP(A523,Lists!$L$5:$N$605,2,FALSE))</f>
        <v>#VALUE!</v>
      </c>
      <c r="C523" s="53" t="e">
        <f t="shared" si="57"/>
        <v>#VALUE!</v>
      </c>
      <c r="D523" s="39" t="e">
        <f t="shared" si="58"/>
        <v>#VALUE!</v>
      </c>
      <c r="E523" s="39" t="e">
        <f t="shared" si="59"/>
        <v>#VALUE!</v>
      </c>
      <c r="F523" s="39" t="e">
        <f t="shared" si="60"/>
        <v>#VALUE!</v>
      </c>
      <c r="G523" s="39" t="e">
        <f t="shared" si="61"/>
        <v>#VALUE!</v>
      </c>
      <c r="H523" s="39" t="e">
        <f t="shared" si="62"/>
        <v>#VALUE!</v>
      </c>
    </row>
    <row r="524" spans="1:8" x14ac:dyDescent="0.25">
      <c r="A524" s="54" t="e">
        <f t="shared" si="56"/>
        <v>#VALUE!</v>
      </c>
      <c r="B524" s="54" t="e">
        <f>IF(A524&gt;$A$4*12,"",VLOOKUP(A524,Lists!$L$5:$N$605,2,FALSE))</f>
        <v>#VALUE!</v>
      </c>
      <c r="C524" s="53" t="e">
        <f t="shared" si="57"/>
        <v>#VALUE!</v>
      </c>
      <c r="D524" s="39" t="e">
        <f t="shared" si="58"/>
        <v>#VALUE!</v>
      </c>
      <c r="E524" s="39" t="e">
        <f t="shared" si="59"/>
        <v>#VALUE!</v>
      </c>
      <c r="F524" s="39" t="e">
        <f t="shared" si="60"/>
        <v>#VALUE!</v>
      </c>
      <c r="G524" s="39" t="e">
        <f t="shared" si="61"/>
        <v>#VALUE!</v>
      </c>
      <c r="H524" s="39" t="e">
        <f t="shared" si="62"/>
        <v>#VALUE!</v>
      </c>
    </row>
    <row r="525" spans="1:8" x14ac:dyDescent="0.25">
      <c r="A525" s="54" t="e">
        <f t="shared" si="56"/>
        <v>#VALUE!</v>
      </c>
      <c r="B525" s="54" t="e">
        <f>IF(A525&gt;$A$4*12,"",VLOOKUP(A525,Lists!$L$5:$N$605,2,FALSE))</f>
        <v>#VALUE!</v>
      </c>
      <c r="C525" s="53" t="e">
        <f t="shared" si="57"/>
        <v>#VALUE!</v>
      </c>
      <c r="D525" s="39" t="e">
        <f t="shared" si="58"/>
        <v>#VALUE!</v>
      </c>
      <c r="E525" s="39" t="e">
        <f t="shared" si="59"/>
        <v>#VALUE!</v>
      </c>
      <c r="F525" s="39" t="e">
        <f t="shared" si="60"/>
        <v>#VALUE!</v>
      </c>
      <c r="G525" s="39" t="e">
        <f t="shared" si="61"/>
        <v>#VALUE!</v>
      </c>
      <c r="H525" s="39" t="e">
        <f t="shared" si="62"/>
        <v>#VALUE!</v>
      </c>
    </row>
    <row r="526" spans="1:8" x14ac:dyDescent="0.25">
      <c r="A526" s="54" t="e">
        <f t="shared" si="56"/>
        <v>#VALUE!</v>
      </c>
      <c r="B526" s="54" t="e">
        <f>IF(A526&gt;$A$4*12,"",VLOOKUP(A526,Lists!$L$5:$N$605,2,FALSE))</f>
        <v>#VALUE!</v>
      </c>
      <c r="C526" s="53" t="e">
        <f t="shared" si="57"/>
        <v>#VALUE!</v>
      </c>
      <c r="D526" s="39" t="e">
        <f t="shared" si="58"/>
        <v>#VALUE!</v>
      </c>
      <c r="E526" s="39" t="e">
        <f t="shared" si="59"/>
        <v>#VALUE!</v>
      </c>
      <c r="F526" s="39" t="e">
        <f t="shared" si="60"/>
        <v>#VALUE!</v>
      </c>
      <c r="G526" s="39" t="e">
        <f t="shared" si="61"/>
        <v>#VALUE!</v>
      </c>
      <c r="H526" s="39" t="e">
        <f t="shared" si="62"/>
        <v>#VALUE!</v>
      </c>
    </row>
    <row r="527" spans="1:8" x14ac:dyDescent="0.25">
      <c r="A527" s="54" t="e">
        <f t="shared" si="56"/>
        <v>#VALUE!</v>
      </c>
      <c r="B527" s="54" t="e">
        <f>IF(A527&gt;$A$4*12,"",VLOOKUP(A527,Lists!$L$5:$N$605,2,FALSE))</f>
        <v>#VALUE!</v>
      </c>
      <c r="C527" s="53" t="e">
        <f t="shared" si="57"/>
        <v>#VALUE!</v>
      </c>
      <c r="D527" s="39" t="e">
        <f t="shared" si="58"/>
        <v>#VALUE!</v>
      </c>
      <c r="E527" s="39" t="e">
        <f t="shared" si="59"/>
        <v>#VALUE!</v>
      </c>
      <c r="F527" s="39" t="e">
        <f t="shared" si="60"/>
        <v>#VALUE!</v>
      </c>
      <c r="G527" s="39" t="e">
        <f t="shared" si="61"/>
        <v>#VALUE!</v>
      </c>
      <c r="H527" s="39" t="e">
        <f t="shared" si="62"/>
        <v>#VALUE!</v>
      </c>
    </row>
    <row r="528" spans="1:8" x14ac:dyDescent="0.25">
      <c r="A528" s="54" t="e">
        <f t="shared" si="56"/>
        <v>#VALUE!</v>
      </c>
      <c r="B528" s="54" t="e">
        <f>IF(A528&gt;$A$4*12,"",VLOOKUP(A528,Lists!$L$5:$N$605,2,FALSE))</f>
        <v>#VALUE!</v>
      </c>
      <c r="C528" s="53" t="e">
        <f t="shared" si="57"/>
        <v>#VALUE!</v>
      </c>
      <c r="D528" s="39" t="e">
        <f t="shared" si="58"/>
        <v>#VALUE!</v>
      </c>
      <c r="E528" s="39" t="e">
        <f t="shared" si="59"/>
        <v>#VALUE!</v>
      </c>
      <c r="F528" s="39" t="e">
        <f t="shared" si="60"/>
        <v>#VALUE!</v>
      </c>
      <c r="G528" s="39" t="e">
        <f t="shared" si="61"/>
        <v>#VALUE!</v>
      </c>
      <c r="H528" s="39" t="e">
        <f t="shared" si="62"/>
        <v>#VALUE!</v>
      </c>
    </row>
    <row r="529" spans="1:8" x14ac:dyDescent="0.25">
      <c r="A529" s="54" t="e">
        <f t="shared" si="56"/>
        <v>#VALUE!</v>
      </c>
      <c r="B529" s="54" t="e">
        <f>IF(A529&gt;$A$4*12,"",VLOOKUP(A529,Lists!$L$5:$N$605,2,FALSE))</f>
        <v>#VALUE!</v>
      </c>
      <c r="C529" s="53" t="e">
        <f t="shared" si="57"/>
        <v>#VALUE!</v>
      </c>
      <c r="D529" s="39" t="e">
        <f t="shared" si="58"/>
        <v>#VALUE!</v>
      </c>
      <c r="E529" s="39" t="e">
        <f t="shared" si="59"/>
        <v>#VALUE!</v>
      </c>
      <c r="F529" s="39" t="e">
        <f t="shared" si="60"/>
        <v>#VALUE!</v>
      </c>
      <c r="G529" s="39" t="e">
        <f t="shared" si="61"/>
        <v>#VALUE!</v>
      </c>
      <c r="H529" s="39" t="e">
        <f t="shared" si="62"/>
        <v>#VALUE!</v>
      </c>
    </row>
    <row r="530" spans="1:8" x14ac:dyDescent="0.25">
      <c r="A530" s="54" t="e">
        <f t="shared" si="56"/>
        <v>#VALUE!</v>
      </c>
      <c r="B530" s="54" t="e">
        <f>IF(A530&gt;$A$4*12,"",VLOOKUP(A530,Lists!$L$5:$N$605,2,FALSE))</f>
        <v>#VALUE!</v>
      </c>
      <c r="C530" s="53" t="e">
        <f t="shared" si="57"/>
        <v>#VALUE!</v>
      </c>
      <c r="D530" s="39" t="e">
        <f t="shared" si="58"/>
        <v>#VALUE!</v>
      </c>
      <c r="E530" s="39" t="e">
        <f t="shared" si="59"/>
        <v>#VALUE!</v>
      </c>
      <c r="F530" s="39" t="e">
        <f t="shared" si="60"/>
        <v>#VALUE!</v>
      </c>
      <c r="G530" s="39" t="e">
        <f t="shared" si="61"/>
        <v>#VALUE!</v>
      </c>
      <c r="H530" s="39" t="e">
        <f t="shared" si="62"/>
        <v>#VALUE!</v>
      </c>
    </row>
    <row r="531" spans="1:8" x14ac:dyDescent="0.25">
      <c r="A531" s="54" t="e">
        <f t="shared" si="56"/>
        <v>#VALUE!</v>
      </c>
      <c r="B531" s="54" t="e">
        <f>IF(A531&gt;$A$4*12,"",VLOOKUP(A531,Lists!$L$5:$N$605,2,FALSE))</f>
        <v>#VALUE!</v>
      </c>
      <c r="C531" s="53" t="e">
        <f t="shared" si="57"/>
        <v>#VALUE!</v>
      </c>
      <c r="D531" s="39" t="e">
        <f t="shared" si="58"/>
        <v>#VALUE!</v>
      </c>
      <c r="E531" s="39" t="e">
        <f t="shared" si="59"/>
        <v>#VALUE!</v>
      </c>
      <c r="F531" s="39" t="e">
        <f t="shared" si="60"/>
        <v>#VALUE!</v>
      </c>
      <c r="G531" s="39" t="e">
        <f t="shared" si="61"/>
        <v>#VALUE!</v>
      </c>
      <c r="H531" s="39" t="e">
        <f t="shared" si="62"/>
        <v>#VALUE!</v>
      </c>
    </row>
    <row r="532" spans="1:8" x14ac:dyDescent="0.25">
      <c r="A532" s="54" t="e">
        <f t="shared" si="56"/>
        <v>#VALUE!</v>
      </c>
      <c r="B532" s="54" t="e">
        <f>IF(A532&gt;$A$4*12,"",VLOOKUP(A532,Lists!$L$5:$N$605,2,FALSE))</f>
        <v>#VALUE!</v>
      </c>
      <c r="C532" s="53" t="e">
        <f t="shared" si="57"/>
        <v>#VALUE!</v>
      </c>
      <c r="D532" s="39" t="e">
        <f t="shared" si="58"/>
        <v>#VALUE!</v>
      </c>
      <c r="E532" s="39" t="e">
        <f t="shared" si="59"/>
        <v>#VALUE!</v>
      </c>
      <c r="F532" s="39" t="e">
        <f t="shared" si="60"/>
        <v>#VALUE!</v>
      </c>
      <c r="G532" s="39" t="e">
        <f t="shared" si="61"/>
        <v>#VALUE!</v>
      </c>
      <c r="H532" s="39" t="e">
        <f t="shared" si="62"/>
        <v>#VALUE!</v>
      </c>
    </row>
    <row r="533" spans="1:8" x14ac:dyDescent="0.25">
      <c r="A533" s="54" t="e">
        <f t="shared" si="56"/>
        <v>#VALUE!</v>
      </c>
      <c r="B533" s="54" t="e">
        <f>IF(A533&gt;$A$4*12,"",VLOOKUP(A533,Lists!$L$5:$N$605,2,FALSE))</f>
        <v>#VALUE!</v>
      </c>
      <c r="C533" s="53" t="e">
        <f t="shared" si="57"/>
        <v>#VALUE!</v>
      </c>
      <c r="D533" s="39" t="e">
        <f t="shared" si="58"/>
        <v>#VALUE!</v>
      </c>
      <c r="E533" s="39" t="e">
        <f t="shared" si="59"/>
        <v>#VALUE!</v>
      </c>
      <c r="F533" s="39" t="e">
        <f t="shared" si="60"/>
        <v>#VALUE!</v>
      </c>
      <c r="G533" s="39" t="e">
        <f t="shared" si="61"/>
        <v>#VALUE!</v>
      </c>
      <c r="H533" s="39" t="e">
        <f t="shared" si="62"/>
        <v>#VALUE!</v>
      </c>
    </row>
    <row r="534" spans="1:8" x14ac:dyDescent="0.25">
      <c r="A534" s="54" t="e">
        <f t="shared" si="56"/>
        <v>#VALUE!</v>
      </c>
      <c r="B534" s="54" t="e">
        <f>IF(A534&gt;$A$4*12,"",VLOOKUP(A534,Lists!$L$5:$N$605,2,FALSE))</f>
        <v>#VALUE!</v>
      </c>
      <c r="C534" s="53" t="e">
        <f t="shared" si="57"/>
        <v>#VALUE!</v>
      </c>
      <c r="D534" s="39" t="e">
        <f t="shared" si="58"/>
        <v>#VALUE!</v>
      </c>
      <c r="E534" s="39" t="e">
        <f t="shared" si="59"/>
        <v>#VALUE!</v>
      </c>
      <c r="F534" s="39" t="e">
        <f t="shared" si="60"/>
        <v>#VALUE!</v>
      </c>
      <c r="G534" s="39" t="e">
        <f t="shared" si="61"/>
        <v>#VALUE!</v>
      </c>
      <c r="H534" s="39" t="e">
        <f t="shared" si="62"/>
        <v>#VALUE!</v>
      </c>
    </row>
    <row r="535" spans="1:8" x14ac:dyDescent="0.25">
      <c r="A535" s="54" t="e">
        <f t="shared" si="56"/>
        <v>#VALUE!</v>
      </c>
      <c r="B535" s="54" t="e">
        <f>IF(A535&gt;$A$4*12,"",VLOOKUP(A535,Lists!$L$5:$N$605,2,FALSE))</f>
        <v>#VALUE!</v>
      </c>
      <c r="C535" s="53" t="e">
        <f t="shared" si="57"/>
        <v>#VALUE!</v>
      </c>
      <c r="D535" s="39" t="e">
        <f t="shared" si="58"/>
        <v>#VALUE!</v>
      </c>
      <c r="E535" s="39" t="e">
        <f t="shared" si="59"/>
        <v>#VALUE!</v>
      </c>
      <c r="F535" s="39" t="e">
        <f t="shared" si="60"/>
        <v>#VALUE!</v>
      </c>
      <c r="G535" s="39" t="e">
        <f t="shared" si="61"/>
        <v>#VALUE!</v>
      </c>
      <c r="H535" s="39" t="e">
        <f t="shared" si="62"/>
        <v>#VALUE!</v>
      </c>
    </row>
    <row r="536" spans="1:8" x14ac:dyDescent="0.25">
      <c r="A536" s="54" t="e">
        <f t="shared" si="56"/>
        <v>#VALUE!</v>
      </c>
      <c r="B536" s="54" t="e">
        <f>IF(A536&gt;$A$4*12,"",VLOOKUP(A536,Lists!$L$5:$N$605,2,FALSE))</f>
        <v>#VALUE!</v>
      </c>
      <c r="C536" s="53" t="e">
        <f t="shared" si="57"/>
        <v>#VALUE!</v>
      </c>
      <c r="D536" s="39" t="e">
        <f t="shared" si="58"/>
        <v>#VALUE!</v>
      </c>
      <c r="E536" s="39" t="e">
        <f t="shared" si="59"/>
        <v>#VALUE!</v>
      </c>
      <c r="F536" s="39" t="e">
        <f t="shared" si="60"/>
        <v>#VALUE!</v>
      </c>
      <c r="G536" s="39" t="e">
        <f t="shared" si="61"/>
        <v>#VALUE!</v>
      </c>
      <c r="H536" s="39" t="e">
        <f t="shared" si="62"/>
        <v>#VALUE!</v>
      </c>
    </row>
    <row r="537" spans="1:8" x14ac:dyDescent="0.25">
      <c r="A537" s="54" t="e">
        <f t="shared" si="56"/>
        <v>#VALUE!</v>
      </c>
      <c r="B537" s="54" t="e">
        <f>IF(A537&gt;$A$4*12,"",VLOOKUP(A537,Lists!$L$5:$N$605,2,FALSE))</f>
        <v>#VALUE!</v>
      </c>
      <c r="C537" s="53" t="e">
        <f t="shared" si="57"/>
        <v>#VALUE!</v>
      </c>
      <c r="D537" s="39" t="e">
        <f t="shared" si="58"/>
        <v>#VALUE!</v>
      </c>
      <c r="E537" s="39" t="e">
        <f t="shared" si="59"/>
        <v>#VALUE!</v>
      </c>
      <c r="F537" s="39" t="e">
        <f t="shared" si="60"/>
        <v>#VALUE!</v>
      </c>
      <c r="G537" s="39" t="e">
        <f t="shared" si="61"/>
        <v>#VALUE!</v>
      </c>
      <c r="H537" s="39" t="e">
        <f t="shared" si="62"/>
        <v>#VALUE!</v>
      </c>
    </row>
    <row r="538" spans="1:8" x14ac:dyDescent="0.25">
      <c r="A538" s="54" t="e">
        <f t="shared" si="56"/>
        <v>#VALUE!</v>
      </c>
      <c r="B538" s="54" t="e">
        <f>IF(A538&gt;$A$4*12,"",VLOOKUP(A538,Lists!$L$5:$N$605,2,FALSE))</f>
        <v>#VALUE!</v>
      </c>
      <c r="C538" s="53" t="e">
        <f t="shared" si="57"/>
        <v>#VALUE!</v>
      </c>
      <c r="D538" s="39" t="e">
        <f t="shared" si="58"/>
        <v>#VALUE!</v>
      </c>
      <c r="E538" s="39" t="e">
        <f t="shared" si="59"/>
        <v>#VALUE!</v>
      </c>
      <c r="F538" s="39" t="e">
        <f t="shared" si="60"/>
        <v>#VALUE!</v>
      </c>
      <c r="G538" s="39" t="e">
        <f t="shared" si="61"/>
        <v>#VALUE!</v>
      </c>
      <c r="H538" s="39" t="e">
        <f t="shared" si="62"/>
        <v>#VALUE!</v>
      </c>
    </row>
    <row r="539" spans="1:8" x14ac:dyDescent="0.25">
      <c r="A539" s="54" t="e">
        <f t="shared" si="56"/>
        <v>#VALUE!</v>
      </c>
      <c r="B539" s="54" t="e">
        <f>IF(A539&gt;$A$4*12,"",VLOOKUP(A539,Lists!$L$5:$N$605,2,FALSE))</f>
        <v>#VALUE!</v>
      </c>
      <c r="C539" s="53" t="e">
        <f t="shared" si="57"/>
        <v>#VALUE!</v>
      </c>
      <c r="D539" s="39" t="e">
        <f t="shared" si="58"/>
        <v>#VALUE!</v>
      </c>
      <c r="E539" s="39" t="e">
        <f t="shared" si="59"/>
        <v>#VALUE!</v>
      </c>
      <c r="F539" s="39" t="e">
        <f t="shared" si="60"/>
        <v>#VALUE!</v>
      </c>
      <c r="G539" s="39" t="e">
        <f t="shared" si="61"/>
        <v>#VALUE!</v>
      </c>
      <c r="H539" s="39" t="e">
        <f t="shared" si="62"/>
        <v>#VALUE!</v>
      </c>
    </row>
    <row r="540" spans="1:8" x14ac:dyDescent="0.25">
      <c r="A540" s="54" t="e">
        <f t="shared" si="56"/>
        <v>#VALUE!</v>
      </c>
      <c r="B540" s="54" t="e">
        <f>IF(A540&gt;$A$4*12,"",VLOOKUP(A540,Lists!$L$5:$N$605,2,FALSE))</f>
        <v>#VALUE!</v>
      </c>
      <c r="C540" s="53" t="e">
        <f t="shared" si="57"/>
        <v>#VALUE!</v>
      </c>
      <c r="D540" s="39" t="e">
        <f t="shared" si="58"/>
        <v>#VALUE!</v>
      </c>
      <c r="E540" s="39" t="e">
        <f t="shared" si="59"/>
        <v>#VALUE!</v>
      </c>
      <c r="F540" s="39" t="e">
        <f t="shared" si="60"/>
        <v>#VALUE!</v>
      </c>
      <c r="G540" s="39" t="e">
        <f t="shared" si="61"/>
        <v>#VALUE!</v>
      </c>
      <c r="H540" s="39" t="e">
        <f t="shared" si="62"/>
        <v>#VALUE!</v>
      </c>
    </row>
    <row r="541" spans="1:8" x14ac:dyDescent="0.25">
      <c r="A541" s="54" t="e">
        <f t="shared" si="56"/>
        <v>#VALUE!</v>
      </c>
      <c r="B541" s="54" t="e">
        <f>IF(A541&gt;$A$4*12,"",VLOOKUP(A541,Lists!$L$5:$N$605,2,FALSE))</f>
        <v>#VALUE!</v>
      </c>
      <c r="C541" s="53" t="e">
        <f t="shared" si="57"/>
        <v>#VALUE!</v>
      </c>
      <c r="D541" s="39" t="e">
        <f t="shared" si="58"/>
        <v>#VALUE!</v>
      </c>
      <c r="E541" s="39" t="e">
        <f t="shared" si="59"/>
        <v>#VALUE!</v>
      </c>
      <c r="F541" s="39" t="e">
        <f t="shared" si="60"/>
        <v>#VALUE!</v>
      </c>
      <c r="G541" s="39" t="e">
        <f t="shared" si="61"/>
        <v>#VALUE!</v>
      </c>
      <c r="H541" s="39" t="e">
        <f t="shared" si="62"/>
        <v>#VALUE!</v>
      </c>
    </row>
    <row r="542" spans="1:8" x14ac:dyDescent="0.25">
      <c r="A542" s="54" t="e">
        <f t="shared" si="56"/>
        <v>#VALUE!</v>
      </c>
      <c r="B542" s="54" t="e">
        <f>IF(A542&gt;$A$4*12,"",VLOOKUP(A542,Lists!$L$5:$N$605,2,FALSE))</f>
        <v>#VALUE!</v>
      </c>
      <c r="C542" s="53" t="e">
        <f t="shared" si="57"/>
        <v>#VALUE!</v>
      </c>
      <c r="D542" s="39" t="e">
        <f t="shared" si="58"/>
        <v>#VALUE!</v>
      </c>
      <c r="E542" s="39" t="e">
        <f t="shared" si="59"/>
        <v>#VALUE!</v>
      </c>
      <c r="F542" s="39" t="e">
        <f t="shared" si="60"/>
        <v>#VALUE!</v>
      </c>
      <c r="G542" s="39" t="e">
        <f t="shared" si="61"/>
        <v>#VALUE!</v>
      </c>
      <c r="H542" s="39" t="e">
        <f t="shared" si="62"/>
        <v>#VALUE!</v>
      </c>
    </row>
    <row r="543" spans="1:8" x14ac:dyDescent="0.25">
      <c r="A543" s="54" t="e">
        <f t="shared" si="56"/>
        <v>#VALUE!</v>
      </c>
      <c r="B543" s="54" t="e">
        <f>IF(A543&gt;$A$4*12,"",VLOOKUP(A543,Lists!$L$5:$N$605,2,FALSE))</f>
        <v>#VALUE!</v>
      </c>
      <c r="C543" s="53" t="e">
        <f t="shared" si="57"/>
        <v>#VALUE!</v>
      </c>
      <c r="D543" s="39" t="e">
        <f t="shared" si="58"/>
        <v>#VALUE!</v>
      </c>
      <c r="E543" s="39" t="e">
        <f t="shared" si="59"/>
        <v>#VALUE!</v>
      </c>
      <c r="F543" s="39" t="e">
        <f t="shared" si="60"/>
        <v>#VALUE!</v>
      </c>
      <c r="G543" s="39" t="e">
        <f t="shared" si="61"/>
        <v>#VALUE!</v>
      </c>
      <c r="H543" s="39" t="e">
        <f t="shared" si="62"/>
        <v>#VALUE!</v>
      </c>
    </row>
    <row r="544" spans="1:8" x14ac:dyDescent="0.25">
      <c r="A544" s="54" t="e">
        <f t="shared" si="56"/>
        <v>#VALUE!</v>
      </c>
      <c r="B544" s="54" t="e">
        <f>IF(A544&gt;$A$4*12,"",VLOOKUP(A544,Lists!$L$5:$N$605,2,FALSE))</f>
        <v>#VALUE!</v>
      </c>
      <c r="C544" s="53" t="e">
        <f t="shared" si="57"/>
        <v>#VALUE!</v>
      </c>
      <c r="D544" s="39" t="e">
        <f t="shared" si="58"/>
        <v>#VALUE!</v>
      </c>
      <c r="E544" s="39" t="e">
        <f t="shared" si="59"/>
        <v>#VALUE!</v>
      </c>
      <c r="F544" s="39" t="e">
        <f t="shared" si="60"/>
        <v>#VALUE!</v>
      </c>
      <c r="G544" s="39" t="e">
        <f t="shared" si="61"/>
        <v>#VALUE!</v>
      </c>
      <c r="H544" s="39" t="e">
        <f t="shared" si="62"/>
        <v>#VALUE!</v>
      </c>
    </row>
    <row r="545" spans="1:8" x14ac:dyDescent="0.25">
      <c r="A545" s="54" t="e">
        <f t="shared" si="56"/>
        <v>#VALUE!</v>
      </c>
      <c r="B545" s="54" t="e">
        <f>IF(A545&gt;$A$4*12,"",VLOOKUP(A545,Lists!$L$5:$N$605,2,FALSE))</f>
        <v>#VALUE!</v>
      </c>
      <c r="C545" s="53" t="e">
        <f t="shared" si="57"/>
        <v>#VALUE!</v>
      </c>
      <c r="D545" s="39" t="e">
        <f t="shared" si="58"/>
        <v>#VALUE!</v>
      </c>
      <c r="E545" s="39" t="e">
        <f t="shared" si="59"/>
        <v>#VALUE!</v>
      </c>
      <c r="F545" s="39" t="e">
        <f t="shared" si="60"/>
        <v>#VALUE!</v>
      </c>
      <c r="G545" s="39" t="e">
        <f t="shared" si="61"/>
        <v>#VALUE!</v>
      </c>
      <c r="H545" s="39" t="e">
        <f t="shared" si="62"/>
        <v>#VALUE!</v>
      </c>
    </row>
    <row r="546" spans="1:8" x14ac:dyDescent="0.25">
      <c r="A546" s="54" t="e">
        <f t="shared" si="56"/>
        <v>#VALUE!</v>
      </c>
      <c r="B546" s="54" t="e">
        <f>IF(A546&gt;$A$4*12,"",VLOOKUP(A546,Lists!$L$5:$N$605,2,FALSE))</f>
        <v>#VALUE!</v>
      </c>
      <c r="C546" s="53" t="e">
        <f t="shared" si="57"/>
        <v>#VALUE!</v>
      </c>
      <c r="D546" s="39" t="e">
        <f t="shared" si="58"/>
        <v>#VALUE!</v>
      </c>
      <c r="E546" s="39" t="e">
        <f t="shared" si="59"/>
        <v>#VALUE!</v>
      </c>
      <c r="F546" s="39" t="e">
        <f t="shared" si="60"/>
        <v>#VALUE!</v>
      </c>
      <c r="G546" s="39" t="e">
        <f t="shared" si="61"/>
        <v>#VALUE!</v>
      </c>
      <c r="H546" s="39" t="e">
        <f t="shared" si="62"/>
        <v>#VALUE!</v>
      </c>
    </row>
    <row r="547" spans="1:8" x14ac:dyDescent="0.25">
      <c r="A547" s="54" t="e">
        <f t="shared" si="56"/>
        <v>#VALUE!</v>
      </c>
      <c r="B547" s="54" t="e">
        <f>IF(A547&gt;$A$4*12,"",VLOOKUP(A547,Lists!$L$5:$N$605,2,FALSE))</f>
        <v>#VALUE!</v>
      </c>
      <c r="C547" s="53" t="e">
        <f t="shared" si="57"/>
        <v>#VALUE!</v>
      </c>
      <c r="D547" s="39" t="e">
        <f t="shared" si="58"/>
        <v>#VALUE!</v>
      </c>
      <c r="E547" s="39" t="e">
        <f t="shared" si="59"/>
        <v>#VALUE!</v>
      </c>
      <c r="F547" s="39" t="e">
        <f t="shared" si="60"/>
        <v>#VALUE!</v>
      </c>
      <c r="G547" s="39" t="e">
        <f t="shared" si="61"/>
        <v>#VALUE!</v>
      </c>
      <c r="H547" s="39" t="e">
        <f t="shared" si="62"/>
        <v>#VALUE!</v>
      </c>
    </row>
    <row r="548" spans="1:8" x14ac:dyDescent="0.25">
      <c r="A548" s="54" t="e">
        <f t="shared" si="56"/>
        <v>#VALUE!</v>
      </c>
      <c r="B548" s="54" t="e">
        <f>IF(A548&gt;$A$4*12,"",VLOOKUP(A548,Lists!$L$5:$N$605,2,FALSE))</f>
        <v>#VALUE!</v>
      </c>
      <c r="C548" s="53" t="e">
        <f t="shared" si="57"/>
        <v>#VALUE!</v>
      </c>
      <c r="D548" s="39" t="e">
        <f t="shared" si="58"/>
        <v>#VALUE!</v>
      </c>
      <c r="E548" s="39" t="e">
        <f t="shared" si="59"/>
        <v>#VALUE!</v>
      </c>
      <c r="F548" s="39" t="e">
        <f t="shared" si="60"/>
        <v>#VALUE!</v>
      </c>
      <c r="G548" s="39" t="e">
        <f t="shared" si="61"/>
        <v>#VALUE!</v>
      </c>
      <c r="H548" s="39" t="e">
        <f t="shared" si="62"/>
        <v>#VALUE!</v>
      </c>
    </row>
    <row r="549" spans="1:8" x14ac:dyDescent="0.25">
      <c r="A549" s="54" t="e">
        <f t="shared" si="56"/>
        <v>#VALUE!</v>
      </c>
      <c r="B549" s="54" t="e">
        <f>IF(A549&gt;$A$4*12,"",VLOOKUP(A549,Lists!$L$5:$N$605,2,FALSE))</f>
        <v>#VALUE!</v>
      </c>
      <c r="C549" s="53" t="e">
        <f t="shared" si="57"/>
        <v>#VALUE!</v>
      </c>
      <c r="D549" s="39" t="e">
        <f t="shared" si="58"/>
        <v>#VALUE!</v>
      </c>
      <c r="E549" s="39" t="e">
        <f t="shared" si="59"/>
        <v>#VALUE!</v>
      </c>
      <c r="F549" s="39" t="e">
        <f t="shared" si="60"/>
        <v>#VALUE!</v>
      </c>
      <c r="G549" s="39" t="e">
        <f t="shared" si="61"/>
        <v>#VALUE!</v>
      </c>
      <c r="H549" s="39" t="e">
        <f t="shared" si="62"/>
        <v>#VALUE!</v>
      </c>
    </row>
    <row r="550" spans="1:8" x14ac:dyDescent="0.25">
      <c r="A550" s="54" t="e">
        <f t="shared" si="56"/>
        <v>#VALUE!</v>
      </c>
      <c r="B550" s="54" t="e">
        <f>IF(A550&gt;$A$4*12,"",VLOOKUP(A550,Lists!$L$5:$N$605,2,FALSE))</f>
        <v>#VALUE!</v>
      </c>
      <c r="C550" s="53" t="e">
        <f t="shared" si="57"/>
        <v>#VALUE!</v>
      </c>
      <c r="D550" s="39" t="e">
        <f t="shared" si="58"/>
        <v>#VALUE!</v>
      </c>
      <c r="E550" s="39" t="e">
        <f t="shared" si="59"/>
        <v>#VALUE!</v>
      </c>
      <c r="F550" s="39" t="e">
        <f t="shared" si="60"/>
        <v>#VALUE!</v>
      </c>
      <c r="G550" s="39" t="e">
        <f t="shared" si="61"/>
        <v>#VALUE!</v>
      </c>
      <c r="H550" s="39" t="e">
        <f t="shared" si="62"/>
        <v>#VALUE!</v>
      </c>
    </row>
    <row r="551" spans="1:8" x14ac:dyDescent="0.25">
      <c r="A551" s="54" t="e">
        <f t="shared" si="56"/>
        <v>#VALUE!</v>
      </c>
      <c r="B551" s="54" t="e">
        <f>IF(A551&gt;$A$4*12,"",VLOOKUP(A551,Lists!$L$5:$N$605,2,FALSE))</f>
        <v>#VALUE!</v>
      </c>
      <c r="C551" s="53" t="e">
        <f t="shared" si="57"/>
        <v>#VALUE!</v>
      </c>
      <c r="D551" s="39" t="e">
        <f t="shared" si="58"/>
        <v>#VALUE!</v>
      </c>
      <c r="E551" s="39" t="e">
        <f t="shared" si="59"/>
        <v>#VALUE!</v>
      </c>
      <c r="F551" s="39" t="e">
        <f t="shared" si="60"/>
        <v>#VALUE!</v>
      </c>
      <c r="G551" s="39" t="e">
        <f t="shared" si="61"/>
        <v>#VALUE!</v>
      </c>
      <c r="H551" s="39" t="e">
        <f t="shared" si="62"/>
        <v>#VALUE!</v>
      </c>
    </row>
    <row r="552" spans="1:8" x14ac:dyDescent="0.25">
      <c r="A552" s="54" t="e">
        <f t="shared" si="56"/>
        <v>#VALUE!</v>
      </c>
      <c r="B552" s="54" t="e">
        <f>IF(A552&gt;$A$4*12,"",VLOOKUP(A552,Lists!$L$5:$N$605,2,FALSE))</f>
        <v>#VALUE!</v>
      </c>
      <c r="C552" s="53" t="e">
        <f t="shared" si="57"/>
        <v>#VALUE!</v>
      </c>
      <c r="D552" s="39" t="e">
        <f t="shared" si="58"/>
        <v>#VALUE!</v>
      </c>
      <c r="E552" s="39" t="e">
        <f t="shared" si="59"/>
        <v>#VALUE!</v>
      </c>
      <c r="F552" s="39" t="e">
        <f t="shared" si="60"/>
        <v>#VALUE!</v>
      </c>
      <c r="G552" s="39" t="e">
        <f t="shared" si="61"/>
        <v>#VALUE!</v>
      </c>
      <c r="H552" s="39" t="e">
        <f t="shared" si="62"/>
        <v>#VALUE!</v>
      </c>
    </row>
    <row r="553" spans="1:8" x14ac:dyDescent="0.25">
      <c r="A553" s="54" t="e">
        <f t="shared" si="56"/>
        <v>#VALUE!</v>
      </c>
      <c r="B553" s="54" t="e">
        <f>IF(A553&gt;$A$4*12,"",VLOOKUP(A553,Lists!$L$5:$N$605,2,FALSE))</f>
        <v>#VALUE!</v>
      </c>
      <c r="C553" s="53" t="e">
        <f t="shared" si="57"/>
        <v>#VALUE!</v>
      </c>
      <c r="D553" s="39" t="e">
        <f t="shared" si="58"/>
        <v>#VALUE!</v>
      </c>
      <c r="E553" s="39" t="e">
        <f t="shared" si="59"/>
        <v>#VALUE!</v>
      </c>
      <c r="F553" s="39" t="e">
        <f t="shared" si="60"/>
        <v>#VALUE!</v>
      </c>
      <c r="G553" s="39" t="e">
        <f t="shared" si="61"/>
        <v>#VALUE!</v>
      </c>
      <c r="H553" s="39" t="e">
        <f t="shared" si="62"/>
        <v>#VALUE!</v>
      </c>
    </row>
    <row r="554" spans="1:8" x14ac:dyDescent="0.25">
      <c r="A554" s="54" t="e">
        <f t="shared" si="56"/>
        <v>#VALUE!</v>
      </c>
      <c r="B554" s="54" t="e">
        <f>IF(A554&gt;$A$4*12,"",VLOOKUP(A554,Lists!$L$5:$N$605,2,FALSE))</f>
        <v>#VALUE!</v>
      </c>
      <c r="C554" s="53" t="e">
        <f t="shared" si="57"/>
        <v>#VALUE!</v>
      </c>
      <c r="D554" s="39" t="e">
        <f t="shared" si="58"/>
        <v>#VALUE!</v>
      </c>
      <c r="E554" s="39" t="e">
        <f t="shared" si="59"/>
        <v>#VALUE!</v>
      </c>
      <c r="F554" s="39" t="e">
        <f t="shared" si="60"/>
        <v>#VALUE!</v>
      </c>
      <c r="G554" s="39" t="e">
        <f t="shared" si="61"/>
        <v>#VALUE!</v>
      </c>
      <c r="H554" s="39" t="e">
        <f t="shared" si="62"/>
        <v>#VALUE!</v>
      </c>
    </row>
    <row r="555" spans="1:8" x14ac:dyDescent="0.25">
      <c r="A555" s="54" t="e">
        <f t="shared" si="56"/>
        <v>#VALUE!</v>
      </c>
      <c r="B555" s="54" t="e">
        <f>IF(A555&gt;$A$4*12,"",VLOOKUP(A555,Lists!$L$5:$N$605,2,FALSE))</f>
        <v>#VALUE!</v>
      </c>
      <c r="C555" s="53" t="e">
        <f t="shared" si="57"/>
        <v>#VALUE!</v>
      </c>
      <c r="D555" s="39" t="e">
        <f t="shared" si="58"/>
        <v>#VALUE!</v>
      </c>
      <c r="E555" s="39" t="e">
        <f t="shared" si="59"/>
        <v>#VALUE!</v>
      </c>
      <c r="F555" s="39" t="e">
        <f t="shared" si="60"/>
        <v>#VALUE!</v>
      </c>
      <c r="G555" s="39" t="e">
        <f t="shared" si="61"/>
        <v>#VALUE!</v>
      </c>
      <c r="H555" s="39" t="e">
        <f t="shared" si="62"/>
        <v>#VALUE!</v>
      </c>
    </row>
    <row r="556" spans="1:8" x14ac:dyDescent="0.25">
      <c r="A556" s="54" t="e">
        <f t="shared" si="56"/>
        <v>#VALUE!</v>
      </c>
      <c r="B556" s="54" t="e">
        <f>IF(A556&gt;$A$4*12,"",VLOOKUP(A556,Lists!$L$5:$N$605,2,FALSE))</f>
        <v>#VALUE!</v>
      </c>
      <c r="C556" s="53" t="e">
        <f t="shared" si="57"/>
        <v>#VALUE!</v>
      </c>
      <c r="D556" s="39" t="e">
        <f t="shared" si="58"/>
        <v>#VALUE!</v>
      </c>
      <c r="E556" s="39" t="e">
        <f t="shared" si="59"/>
        <v>#VALUE!</v>
      </c>
      <c r="F556" s="39" t="e">
        <f t="shared" si="60"/>
        <v>#VALUE!</v>
      </c>
      <c r="G556" s="39" t="e">
        <f t="shared" si="61"/>
        <v>#VALUE!</v>
      </c>
      <c r="H556" s="39" t="e">
        <f t="shared" si="62"/>
        <v>#VALUE!</v>
      </c>
    </row>
    <row r="557" spans="1:8" x14ac:dyDescent="0.25">
      <c r="A557" s="54" t="e">
        <f t="shared" si="56"/>
        <v>#VALUE!</v>
      </c>
      <c r="B557" s="54" t="e">
        <f>IF(A557&gt;$A$4*12,"",VLOOKUP(A557,Lists!$L$5:$N$605,2,FALSE))</f>
        <v>#VALUE!</v>
      </c>
      <c r="C557" s="53" t="e">
        <f t="shared" si="57"/>
        <v>#VALUE!</v>
      </c>
      <c r="D557" s="39" t="e">
        <f t="shared" si="58"/>
        <v>#VALUE!</v>
      </c>
      <c r="E557" s="39" t="e">
        <f t="shared" si="59"/>
        <v>#VALUE!</v>
      </c>
      <c r="F557" s="39" t="e">
        <f t="shared" si="60"/>
        <v>#VALUE!</v>
      </c>
      <c r="G557" s="39" t="e">
        <f t="shared" si="61"/>
        <v>#VALUE!</v>
      </c>
      <c r="H557" s="39" t="e">
        <f t="shared" si="62"/>
        <v>#VALUE!</v>
      </c>
    </row>
    <row r="558" spans="1:8" x14ac:dyDescent="0.25">
      <c r="A558" s="54" t="e">
        <f t="shared" si="56"/>
        <v>#VALUE!</v>
      </c>
      <c r="B558" s="54" t="e">
        <f>IF(A558&gt;$A$4*12,"",VLOOKUP(A558,Lists!$L$5:$N$605,2,FALSE))</f>
        <v>#VALUE!</v>
      </c>
      <c r="C558" s="53" t="e">
        <f t="shared" si="57"/>
        <v>#VALUE!</v>
      </c>
      <c r="D558" s="39" t="e">
        <f t="shared" si="58"/>
        <v>#VALUE!</v>
      </c>
      <c r="E558" s="39" t="e">
        <f t="shared" si="59"/>
        <v>#VALUE!</v>
      </c>
      <c r="F558" s="39" t="e">
        <f t="shared" si="60"/>
        <v>#VALUE!</v>
      </c>
      <c r="G558" s="39" t="e">
        <f t="shared" si="61"/>
        <v>#VALUE!</v>
      </c>
      <c r="H558" s="39" t="e">
        <f t="shared" si="62"/>
        <v>#VALUE!</v>
      </c>
    </row>
    <row r="559" spans="1:8" x14ac:dyDescent="0.25">
      <c r="A559" s="54" t="e">
        <f t="shared" si="56"/>
        <v>#VALUE!</v>
      </c>
      <c r="B559" s="54" t="e">
        <f>IF(A559&gt;$A$4*12,"",VLOOKUP(A559,Lists!$L$5:$N$605,2,FALSE))</f>
        <v>#VALUE!</v>
      </c>
      <c r="C559" s="53" t="e">
        <f t="shared" si="57"/>
        <v>#VALUE!</v>
      </c>
      <c r="D559" s="39" t="e">
        <f t="shared" si="58"/>
        <v>#VALUE!</v>
      </c>
      <c r="E559" s="39" t="e">
        <f t="shared" si="59"/>
        <v>#VALUE!</v>
      </c>
      <c r="F559" s="39" t="e">
        <f t="shared" si="60"/>
        <v>#VALUE!</v>
      </c>
      <c r="G559" s="39" t="e">
        <f t="shared" si="61"/>
        <v>#VALUE!</v>
      </c>
      <c r="H559" s="39" t="e">
        <f t="shared" si="62"/>
        <v>#VALUE!</v>
      </c>
    </row>
    <row r="560" spans="1:8" x14ac:dyDescent="0.25">
      <c r="A560" s="54" t="e">
        <f t="shared" si="56"/>
        <v>#VALUE!</v>
      </c>
      <c r="B560" s="54" t="e">
        <f>IF(A560&gt;$A$4*12,"",VLOOKUP(A560,Lists!$L$5:$N$605,2,FALSE))</f>
        <v>#VALUE!</v>
      </c>
      <c r="C560" s="53" t="e">
        <f t="shared" si="57"/>
        <v>#VALUE!</v>
      </c>
      <c r="D560" s="39" t="e">
        <f t="shared" si="58"/>
        <v>#VALUE!</v>
      </c>
      <c r="E560" s="39" t="e">
        <f t="shared" si="59"/>
        <v>#VALUE!</v>
      </c>
      <c r="F560" s="39" t="e">
        <f t="shared" si="60"/>
        <v>#VALUE!</v>
      </c>
      <c r="G560" s="39" t="e">
        <f t="shared" si="61"/>
        <v>#VALUE!</v>
      </c>
      <c r="H560" s="39" t="e">
        <f t="shared" si="62"/>
        <v>#VALUE!</v>
      </c>
    </row>
    <row r="561" spans="1:8" x14ac:dyDescent="0.25">
      <c r="A561" s="54" t="e">
        <f t="shared" si="56"/>
        <v>#VALUE!</v>
      </c>
      <c r="B561" s="54" t="e">
        <f>IF(A561&gt;$A$4*12,"",VLOOKUP(A561,Lists!$L$5:$N$605,2,FALSE))</f>
        <v>#VALUE!</v>
      </c>
      <c r="C561" s="53" t="e">
        <f t="shared" si="57"/>
        <v>#VALUE!</v>
      </c>
      <c r="D561" s="39" t="e">
        <f t="shared" si="58"/>
        <v>#VALUE!</v>
      </c>
      <c r="E561" s="39" t="e">
        <f t="shared" si="59"/>
        <v>#VALUE!</v>
      </c>
      <c r="F561" s="39" t="e">
        <f t="shared" si="60"/>
        <v>#VALUE!</v>
      </c>
      <c r="G561" s="39" t="e">
        <f t="shared" si="61"/>
        <v>#VALUE!</v>
      </c>
      <c r="H561" s="39" t="e">
        <f t="shared" si="62"/>
        <v>#VALUE!</v>
      </c>
    </row>
    <row r="562" spans="1:8" x14ac:dyDescent="0.25">
      <c r="A562" s="54" t="e">
        <f t="shared" si="56"/>
        <v>#VALUE!</v>
      </c>
      <c r="B562" s="54" t="e">
        <f>IF(A562&gt;$A$4*12,"",VLOOKUP(A562,Lists!$L$5:$N$605,2,FALSE))</f>
        <v>#VALUE!</v>
      </c>
      <c r="C562" s="53" t="e">
        <f t="shared" si="57"/>
        <v>#VALUE!</v>
      </c>
      <c r="D562" s="39" t="e">
        <f t="shared" si="58"/>
        <v>#VALUE!</v>
      </c>
      <c r="E562" s="39" t="e">
        <f t="shared" si="59"/>
        <v>#VALUE!</v>
      </c>
      <c r="F562" s="39" t="e">
        <f t="shared" si="60"/>
        <v>#VALUE!</v>
      </c>
      <c r="G562" s="39" t="e">
        <f t="shared" si="61"/>
        <v>#VALUE!</v>
      </c>
      <c r="H562" s="39" t="e">
        <f t="shared" si="62"/>
        <v>#VALUE!</v>
      </c>
    </row>
    <row r="563" spans="1:8" x14ac:dyDescent="0.25">
      <c r="A563" s="54" t="e">
        <f t="shared" si="56"/>
        <v>#VALUE!</v>
      </c>
      <c r="B563" s="54" t="e">
        <f>IF(A563&gt;$A$4*12,"",VLOOKUP(A563,Lists!$L$5:$N$605,2,FALSE))</f>
        <v>#VALUE!</v>
      </c>
      <c r="C563" s="53" t="e">
        <f t="shared" si="57"/>
        <v>#VALUE!</v>
      </c>
      <c r="D563" s="39" t="e">
        <f t="shared" si="58"/>
        <v>#VALUE!</v>
      </c>
      <c r="E563" s="39" t="e">
        <f t="shared" si="59"/>
        <v>#VALUE!</v>
      </c>
      <c r="F563" s="39" t="e">
        <f t="shared" si="60"/>
        <v>#VALUE!</v>
      </c>
      <c r="G563" s="39" t="e">
        <f t="shared" si="61"/>
        <v>#VALUE!</v>
      </c>
      <c r="H563" s="39" t="e">
        <f t="shared" si="62"/>
        <v>#VALUE!</v>
      </c>
    </row>
    <row r="564" spans="1:8" x14ac:dyDescent="0.25">
      <c r="A564" s="54" t="e">
        <f t="shared" si="56"/>
        <v>#VALUE!</v>
      </c>
      <c r="B564" s="54" t="e">
        <f>IF(A564&gt;$A$4*12,"",VLOOKUP(A564,Lists!$L$5:$N$605,2,FALSE))</f>
        <v>#VALUE!</v>
      </c>
      <c r="C564" s="53" t="e">
        <f t="shared" si="57"/>
        <v>#VALUE!</v>
      </c>
      <c r="D564" s="39" t="e">
        <f t="shared" si="58"/>
        <v>#VALUE!</v>
      </c>
      <c r="E564" s="39" t="e">
        <f t="shared" si="59"/>
        <v>#VALUE!</v>
      </c>
      <c r="F564" s="39" t="e">
        <f t="shared" si="60"/>
        <v>#VALUE!</v>
      </c>
      <c r="G564" s="39" t="e">
        <f t="shared" si="61"/>
        <v>#VALUE!</v>
      </c>
      <c r="H564" s="39" t="e">
        <f t="shared" si="62"/>
        <v>#VALUE!</v>
      </c>
    </row>
    <row r="565" spans="1:8" x14ac:dyDescent="0.25">
      <c r="A565" s="54" t="e">
        <f t="shared" si="56"/>
        <v>#VALUE!</v>
      </c>
      <c r="B565" s="54" t="e">
        <f>IF(A565&gt;$A$4*12,"",VLOOKUP(A565,Lists!$L$5:$N$605,2,FALSE))</f>
        <v>#VALUE!</v>
      </c>
      <c r="C565" s="53" t="e">
        <f t="shared" si="57"/>
        <v>#VALUE!</v>
      </c>
      <c r="D565" s="39" t="e">
        <f t="shared" si="58"/>
        <v>#VALUE!</v>
      </c>
      <c r="E565" s="39" t="e">
        <f t="shared" si="59"/>
        <v>#VALUE!</v>
      </c>
      <c r="F565" s="39" t="e">
        <f t="shared" si="60"/>
        <v>#VALUE!</v>
      </c>
      <c r="G565" s="39" t="e">
        <f t="shared" si="61"/>
        <v>#VALUE!</v>
      </c>
      <c r="H565" s="39" t="e">
        <f t="shared" si="62"/>
        <v>#VALUE!</v>
      </c>
    </row>
    <row r="566" spans="1:8" x14ac:dyDescent="0.25">
      <c r="A566" s="54" t="e">
        <f t="shared" si="56"/>
        <v>#VALUE!</v>
      </c>
      <c r="B566" s="54" t="e">
        <f>IF(A566&gt;$A$4*12,"",VLOOKUP(A566,Lists!$L$5:$N$605,2,FALSE))</f>
        <v>#VALUE!</v>
      </c>
      <c r="C566" s="53" t="e">
        <f t="shared" si="57"/>
        <v>#VALUE!</v>
      </c>
      <c r="D566" s="39" t="e">
        <f t="shared" si="58"/>
        <v>#VALUE!</v>
      </c>
      <c r="E566" s="39" t="e">
        <f t="shared" si="59"/>
        <v>#VALUE!</v>
      </c>
      <c r="F566" s="39" t="e">
        <f t="shared" si="60"/>
        <v>#VALUE!</v>
      </c>
      <c r="G566" s="39" t="e">
        <f t="shared" si="61"/>
        <v>#VALUE!</v>
      </c>
      <c r="H566" s="39" t="e">
        <f t="shared" si="62"/>
        <v>#VALUE!</v>
      </c>
    </row>
    <row r="567" spans="1:8" x14ac:dyDescent="0.25">
      <c r="A567" s="54" t="e">
        <f t="shared" si="56"/>
        <v>#VALUE!</v>
      </c>
      <c r="B567" s="54" t="e">
        <f>IF(A567&gt;$A$4*12,"",VLOOKUP(A567,Lists!$L$5:$N$605,2,FALSE))</f>
        <v>#VALUE!</v>
      </c>
      <c r="C567" s="53" t="e">
        <f t="shared" si="57"/>
        <v>#VALUE!</v>
      </c>
      <c r="D567" s="39" t="e">
        <f t="shared" si="58"/>
        <v>#VALUE!</v>
      </c>
      <c r="E567" s="39" t="e">
        <f t="shared" si="59"/>
        <v>#VALUE!</v>
      </c>
      <c r="F567" s="39" t="e">
        <f t="shared" si="60"/>
        <v>#VALUE!</v>
      </c>
      <c r="G567" s="39" t="e">
        <f t="shared" si="61"/>
        <v>#VALUE!</v>
      </c>
      <c r="H567" s="39" t="e">
        <f t="shared" si="62"/>
        <v>#VALUE!</v>
      </c>
    </row>
    <row r="568" spans="1:8" x14ac:dyDescent="0.25">
      <c r="A568" s="54" t="e">
        <f t="shared" si="56"/>
        <v>#VALUE!</v>
      </c>
      <c r="B568" s="54" t="e">
        <f>IF(A568&gt;$A$4*12,"",VLOOKUP(A568,Lists!$L$5:$N$605,2,FALSE))</f>
        <v>#VALUE!</v>
      </c>
      <c r="C568" s="53" t="e">
        <f t="shared" si="57"/>
        <v>#VALUE!</v>
      </c>
      <c r="D568" s="39" t="e">
        <f t="shared" si="58"/>
        <v>#VALUE!</v>
      </c>
      <c r="E568" s="39" t="e">
        <f t="shared" si="59"/>
        <v>#VALUE!</v>
      </c>
      <c r="F568" s="39" t="e">
        <f t="shared" si="60"/>
        <v>#VALUE!</v>
      </c>
      <c r="G568" s="39" t="e">
        <f t="shared" si="61"/>
        <v>#VALUE!</v>
      </c>
      <c r="H568" s="39" t="e">
        <f t="shared" si="62"/>
        <v>#VALUE!</v>
      </c>
    </row>
    <row r="569" spans="1:8" x14ac:dyDescent="0.25">
      <c r="A569" s="54" t="e">
        <f t="shared" si="56"/>
        <v>#VALUE!</v>
      </c>
      <c r="B569" s="54" t="e">
        <f>IF(A569&gt;$A$4*12,"",VLOOKUP(A569,Lists!$L$5:$N$605,2,FALSE))</f>
        <v>#VALUE!</v>
      </c>
      <c r="C569" s="53" t="e">
        <f t="shared" si="57"/>
        <v>#VALUE!</v>
      </c>
      <c r="D569" s="39" t="e">
        <f t="shared" si="58"/>
        <v>#VALUE!</v>
      </c>
      <c r="E569" s="39" t="e">
        <f t="shared" si="59"/>
        <v>#VALUE!</v>
      </c>
      <c r="F569" s="39" t="e">
        <f t="shared" si="60"/>
        <v>#VALUE!</v>
      </c>
      <c r="G569" s="39" t="e">
        <f t="shared" si="61"/>
        <v>#VALUE!</v>
      </c>
      <c r="H569" s="39" t="e">
        <f t="shared" si="62"/>
        <v>#VALUE!</v>
      </c>
    </row>
    <row r="570" spans="1:8" x14ac:dyDescent="0.25">
      <c r="A570" s="54" t="e">
        <f t="shared" si="56"/>
        <v>#VALUE!</v>
      </c>
      <c r="B570" s="54" t="e">
        <f>IF(A570&gt;$A$4*12,"",VLOOKUP(A570,Lists!$L$5:$N$605,2,FALSE))</f>
        <v>#VALUE!</v>
      </c>
      <c r="C570" s="53" t="e">
        <f t="shared" si="57"/>
        <v>#VALUE!</v>
      </c>
      <c r="D570" s="39" t="e">
        <f t="shared" si="58"/>
        <v>#VALUE!</v>
      </c>
      <c r="E570" s="39" t="e">
        <f t="shared" si="59"/>
        <v>#VALUE!</v>
      </c>
      <c r="F570" s="39" t="e">
        <f t="shared" si="60"/>
        <v>#VALUE!</v>
      </c>
      <c r="G570" s="39" t="e">
        <f t="shared" si="61"/>
        <v>#VALUE!</v>
      </c>
      <c r="H570" s="39" t="e">
        <f t="shared" si="62"/>
        <v>#VALUE!</v>
      </c>
    </row>
    <row r="571" spans="1:8" x14ac:dyDescent="0.25">
      <c r="A571" s="54" t="e">
        <f t="shared" si="56"/>
        <v>#VALUE!</v>
      </c>
      <c r="B571" s="54" t="e">
        <f>IF(A571&gt;$A$4*12,"",VLOOKUP(A571,Lists!$L$5:$N$605,2,FALSE))</f>
        <v>#VALUE!</v>
      </c>
      <c r="C571" s="53" t="e">
        <f t="shared" si="57"/>
        <v>#VALUE!</v>
      </c>
      <c r="D571" s="39" t="e">
        <f t="shared" si="58"/>
        <v>#VALUE!</v>
      </c>
      <c r="E571" s="39" t="e">
        <f t="shared" si="59"/>
        <v>#VALUE!</v>
      </c>
      <c r="F571" s="39" t="e">
        <f t="shared" si="60"/>
        <v>#VALUE!</v>
      </c>
      <c r="G571" s="39" t="e">
        <f t="shared" si="61"/>
        <v>#VALUE!</v>
      </c>
      <c r="H571" s="39" t="e">
        <f t="shared" si="62"/>
        <v>#VALUE!</v>
      </c>
    </row>
    <row r="572" spans="1:8" x14ac:dyDescent="0.25">
      <c r="A572" s="54" t="e">
        <f t="shared" si="56"/>
        <v>#VALUE!</v>
      </c>
      <c r="B572" s="54" t="e">
        <f>IF(A572&gt;$A$4*12,"",VLOOKUP(A572,Lists!$L$5:$N$605,2,FALSE))</f>
        <v>#VALUE!</v>
      </c>
      <c r="C572" s="53" t="e">
        <f t="shared" si="57"/>
        <v>#VALUE!</v>
      </c>
      <c r="D572" s="39" t="e">
        <f t="shared" si="58"/>
        <v>#VALUE!</v>
      </c>
      <c r="E572" s="39" t="e">
        <f t="shared" si="59"/>
        <v>#VALUE!</v>
      </c>
      <c r="F572" s="39" t="e">
        <f t="shared" si="60"/>
        <v>#VALUE!</v>
      </c>
      <c r="G572" s="39" t="e">
        <f t="shared" si="61"/>
        <v>#VALUE!</v>
      </c>
      <c r="H572" s="39" t="e">
        <f t="shared" si="62"/>
        <v>#VALUE!</v>
      </c>
    </row>
    <row r="573" spans="1:8" x14ac:dyDescent="0.25">
      <c r="A573" s="54" t="e">
        <f t="shared" si="56"/>
        <v>#VALUE!</v>
      </c>
      <c r="B573" s="54" t="e">
        <f>IF(A573&gt;$A$4*12,"",VLOOKUP(A573,Lists!$L$5:$N$605,2,FALSE))</f>
        <v>#VALUE!</v>
      </c>
      <c r="C573" s="53" t="e">
        <f t="shared" si="57"/>
        <v>#VALUE!</v>
      </c>
      <c r="D573" s="39" t="e">
        <f t="shared" si="58"/>
        <v>#VALUE!</v>
      </c>
      <c r="E573" s="39" t="e">
        <f t="shared" si="59"/>
        <v>#VALUE!</v>
      </c>
      <c r="F573" s="39" t="e">
        <f t="shared" si="60"/>
        <v>#VALUE!</v>
      </c>
      <c r="G573" s="39" t="e">
        <f t="shared" si="61"/>
        <v>#VALUE!</v>
      </c>
      <c r="H573" s="39" t="e">
        <f t="shared" si="62"/>
        <v>#VALUE!</v>
      </c>
    </row>
    <row r="574" spans="1:8" x14ac:dyDescent="0.25">
      <c r="A574" s="54" t="e">
        <f t="shared" si="56"/>
        <v>#VALUE!</v>
      </c>
      <c r="B574" s="54" t="e">
        <f>IF(A574&gt;$A$4*12,"",VLOOKUP(A574,Lists!$L$5:$N$605,2,FALSE))</f>
        <v>#VALUE!</v>
      </c>
      <c r="C574" s="53" t="e">
        <f t="shared" si="57"/>
        <v>#VALUE!</v>
      </c>
      <c r="D574" s="39" t="e">
        <f t="shared" si="58"/>
        <v>#VALUE!</v>
      </c>
      <c r="E574" s="39" t="e">
        <f t="shared" si="59"/>
        <v>#VALUE!</v>
      </c>
      <c r="F574" s="39" t="e">
        <f t="shared" si="60"/>
        <v>#VALUE!</v>
      </c>
      <c r="G574" s="39" t="e">
        <f t="shared" si="61"/>
        <v>#VALUE!</v>
      </c>
      <c r="H574" s="39" t="e">
        <f t="shared" si="62"/>
        <v>#VALUE!</v>
      </c>
    </row>
    <row r="575" spans="1:8" x14ac:dyDescent="0.25">
      <c r="A575" s="54" t="e">
        <f t="shared" si="56"/>
        <v>#VALUE!</v>
      </c>
      <c r="B575" s="54" t="e">
        <f>IF(A575&gt;$A$4*12,"",VLOOKUP(A575,Lists!$L$5:$N$605,2,FALSE))</f>
        <v>#VALUE!</v>
      </c>
      <c r="C575" s="53" t="e">
        <f t="shared" si="57"/>
        <v>#VALUE!</v>
      </c>
      <c r="D575" s="39" t="e">
        <f t="shared" si="58"/>
        <v>#VALUE!</v>
      </c>
      <c r="E575" s="39" t="e">
        <f t="shared" si="59"/>
        <v>#VALUE!</v>
      </c>
      <c r="F575" s="39" t="e">
        <f t="shared" si="60"/>
        <v>#VALUE!</v>
      </c>
      <c r="G575" s="39" t="e">
        <f t="shared" si="61"/>
        <v>#VALUE!</v>
      </c>
      <c r="H575" s="39" t="e">
        <f t="shared" si="62"/>
        <v>#VALUE!</v>
      </c>
    </row>
    <row r="576" spans="1:8" x14ac:dyDescent="0.25">
      <c r="A576" s="54" t="e">
        <f t="shared" si="56"/>
        <v>#VALUE!</v>
      </c>
      <c r="B576" s="54" t="e">
        <f>IF(A576&gt;$A$4*12,"",VLOOKUP(A576,Lists!$L$5:$N$605,2,FALSE))</f>
        <v>#VALUE!</v>
      </c>
      <c r="C576" s="53" t="e">
        <f t="shared" si="57"/>
        <v>#VALUE!</v>
      </c>
      <c r="D576" s="39" t="e">
        <f t="shared" si="58"/>
        <v>#VALUE!</v>
      </c>
      <c r="E576" s="39" t="e">
        <f t="shared" si="59"/>
        <v>#VALUE!</v>
      </c>
      <c r="F576" s="39" t="e">
        <f t="shared" si="60"/>
        <v>#VALUE!</v>
      </c>
      <c r="G576" s="39" t="e">
        <f t="shared" si="61"/>
        <v>#VALUE!</v>
      </c>
      <c r="H576" s="39" t="e">
        <f t="shared" si="62"/>
        <v>#VALUE!</v>
      </c>
    </row>
    <row r="577" spans="1:8" x14ac:dyDescent="0.25">
      <c r="A577" s="54" t="e">
        <f t="shared" si="56"/>
        <v>#VALUE!</v>
      </c>
      <c r="B577" s="54" t="e">
        <f>IF(A577&gt;$A$4*12,"",VLOOKUP(A577,Lists!$L$5:$N$605,2,FALSE))</f>
        <v>#VALUE!</v>
      </c>
      <c r="C577" s="53" t="e">
        <f t="shared" si="57"/>
        <v>#VALUE!</v>
      </c>
      <c r="D577" s="39" t="e">
        <f t="shared" si="58"/>
        <v>#VALUE!</v>
      </c>
      <c r="E577" s="39" t="e">
        <f t="shared" si="59"/>
        <v>#VALUE!</v>
      </c>
      <c r="F577" s="39" t="e">
        <f t="shared" si="60"/>
        <v>#VALUE!</v>
      </c>
      <c r="G577" s="39" t="e">
        <f t="shared" si="61"/>
        <v>#VALUE!</v>
      </c>
      <c r="H577" s="39" t="e">
        <f t="shared" si="62"/>
        <v>#VALUE!</v>
      </c>
    </row>
    <row r="578" spans="1:8" x14ac:dyDescent="0.25">
      <c r="A578" s="54" t="e">
        <f t="shared" si="56"/>
        <v>#VALUE!</v>
      </c>
      <c r="B578" s="54" t="e">
        <f>IF(A578&gt;$A$4*12,"",VLOOKUP(A578,Lists!$L$5:$N$605,2,FALSE))</f>
        <v>#VALUE!</v>
      </c>
      <c r="C578" s="53" t="e">
        <f t="shared" si="57"/>
        <v>#VALUE!</v>
      </c>
      <c r="D578" s="39" t="e">
        <f t="shared" si="58"/>
        <v>#VALUE!</v>
      </c>
      <c r="E578" s="39" t="e">
        <f t="shared" si="59"/>
        <v>#VALUE!</v>
      </c>
      <c r="F578" s="39" t="e">
        <f t="shared" si="60"/>
        <v>#VALUE!</v>
      </c>
      <c r="G578" s="39" t="e">
        <f t="shared" si="61"/>
        <v>#VALUE!</v>
      </c>
      <c r="H578" s="39" t="e">
        <f t="shared" si="62"/>
        <v>#VALUE!</v>
      </c>
    </row>
    <row r="579" spans="1:8" x14ac:dyDescent="0.25">
      <c r="A579" s="54" t="e">
        <f t="shared" si="56"/>
        <v>#VALUE!</v>
      </c>
      <c r="B579" s="54" t="e">
        <f>IF(A579&gt;$A$4*12,"",VLOOKUP(A579,Lists!$L$5:$N$605,2,FALSE))</f>
        <v>#VALUE!</v>
      </c>
      <c r="C579" s="53" t="e">
        <f t="shared" si="57"/>
        <v>#VALUE!</v>
      </c>
      <c r="D579" s="39" t="e">
        <f t="shared" si="58"/>
        <v>#VALUE!</v>
      </c>
      <c r="E579" s="39" t="e">
        <f t="shared" si="59"/>
        <v>#VALUE!</v>
      </c>
      <c r="F579" s="39" t="e">
        <f t="shared" si="60"/>
        <v>#VALUE!</v>
      </c>
      <c r="G579" s="39" t="e">
        <f t="shared" si="61"/>
        <v>#VALUE!</v>
      </c>
      <c r="H579" s="39" t="e">
        <f t="shared" si="62"/>
        <v>#VALUE!</v>
      </c>
    </row>
    <row r="580" spans="1:8" x14ac:dyDescent="0.25">
      <c r="A580" s="54" t="e">
        <f t="shared" si="56"/>
        <v>#VALUE!</v>
      </c>
      <c r="B580" s="54" t="e">
        <f>IF(A580&gt;$A$4*12,"",VLOOKUP(A580,Lists!$L$5:$N$605,2,FALSE))</f>
        <v>#VALUE!</v>
      </c>
      <c r="C580" s="53" t="e">
        <f t="shared" si="57"/>
        <v>#VALUE!</v>
      </c>
      <c r="D580" s="39" t="e">
        <f t="shared" si="58"/>
        <v>#VALUE!</v>
      </c>
      <c r="E580" s="39" t="e">
        <f t="shared" si="59"/>
        <v>#VALUE!</v>
      </c>
      <c r="F580" s="39" t="e">
        <f t="shared" si="60"/>
        <v>#VALUE!</v>
      </c>
      <c r="G580" s="39" t="e">
        <f t="shared" si="61"/>
        <v>#VALUE!</v>
      </c>
      <c r="H580" s="39" t="e">
        <f t="shared" si="62"/>
        <v>#VALUE!</v>
      </c>
    </row>
    <row r="581" spans="1:8" x14ac:dyDescent="0.25">
      <c r="A581" s="54" t="e">
        <f t="shared" si="56"/>
        <v>#VALUE!</v>
      </c>
      <c r="B581" s="54" t="e">
        <f>IF(A581&gt;$A$4*12,"",VLOOKUP(A581,Lists!$L$5:$N$605,2,FALSE))</f>
        <v>#VALUE!</v>
      </c>
      <c r="C581" s="53" t="e">
        <f t="shared" si="57"/>
        <v>#VALUE!</v>
      </c>
      <c r="D581" s="39" t="e">
        <f t="shared" si="58"/>
        <v>#VALUE!</v>
      </c>
      <c r="E581" s="39" t="e">
        <f t="shared" si="59"/>
        <v>#VALUE!</v>
      </c>
      <c r="F581" s="39" t="e">
        <f t="shared" si="60"/>
        <v>#VALUE!</v>
      </c>
      <c r="G581" s="39" t="e">
        <f t="shared" si="61"/>
        <v>#VALUE!</v>
      </c>
      <c r="H581" s="39" t="e">
        <f t="shared" si="62"/>
        <v>#VALUE!</v>
      </c>
    </row>
    <row r="582" spans="1:8" x14ac:dyDescent="0.25">
      <c r="A582" s="54" t="e">
        <f t="shared" si="56"/>
        <v>#VALUE!</v>
      </c>
      <c r="B582" s="54" t="e">
        <f>IF(A582&gt;$A$4*12,"",VLOOKUP(A582,Lists!$L$5:$N$605,2,FALSE))</f>
        <v>#VALUE!</v>
      </c>
      <c r="C582" s="53" t="e">
        <f t="shared" si="57"/>
        <v>#VALUE!</v>
      </c>
      <c r="D582" s="39" t="e">
        <f t="shared" si="58"/>
        <v>#VALUE!</v>
      </c>
      <c r="E582" s="39" t="e">
        <f t="shared" si="59"/>
        <v>#VALUE!</v>
      </c>
      <c r="F582" s="39" t="e">
        <f t="shared" si="60"/>
        <v>#VALUE!</v>
      </c>
      <c r="G582" s="39" t="e">
        <f t="shared" si="61"/>
        <v>#VALUE!</v>
      </c>
      <c r="H582" s="39" t="e">
        <f t="shared" si="62"/>
        <v>#VALUE!</v>
      </c>
    </row>
    <row r="583" spans="1:8" x14ac:dyDescent="0.25">
      <c r="A583" s="54" t="e">
        <f t="shared" si="56"/>
        <v>#VALUE!</v>
      </c>
      <c r="B583" s="54" t="e">
        <f>IF(A583&gt;$A$4*12,"",VLOOKUP(A583,Lists!$L$5:$N$605,2,FALSE))</f>
        <v>#VALUE!</v>
      </c>
      <c r="C583" s="53" t="e">
        <f t="shared" si="57"/>
        <v>#VALUE!</v>
      </c>
      <c r="D583" s="39" t="e">
        <f t="shared" si="58"/>
        <v>#VALUE!</v>
      </c>
      <c r="E583" s="39" t="e">
        <f t="shared" si="59"/>
        <v>#VALUE!</v>
      </c>
      <c r="F583" s="39" t="e">
        <f t="shared" si="60"/>
        <v>#VALUE!</v>
      </c>
      <c r="G583" s="39" t="e">
        <f t="shared" si="61"/>
        <v>#VALUE!</v>
      </c>
      <c r="H583" s="39" t="e">
        <f t="shared" si="62"/>
        <v>#VALUE!</v>
      </c>
    </row>
    <row r="584" spans="1:8" x14ac:dyDescent="0.25">
      <c r="A584" s="54" t="e">
        <f t="shared" ref="A584:A606" si="63">IF(A583&lt;($A$4*12),A583+1,"")</f>
        <v>#VALUE!</v>
      </c>
      <c r="B584" s="54" t="e">
        <f>IF(A584&gt;$A$4*12,"",VLOOKUP(A584,Lists!$L$5:$N$605,2,FALSE))</f>
        <v>#VALUE!</v>
      </c>
      <c r="C584" s="53" t="e">
        <f t="shared" ref="C584:C606" si="64">IF(A584&gt;$A$4*12,"",C583)</f>
        <v>#VALUE!</v>
      </c>
      <c r="D584" s="39" t="e">
        <f t="shared" ref="D584:D606" si="65">IF(A584&gt;$A$4*12,"",+H583)</f>
        <v>#VALUE!</v>
      </c>
      <c r="E584" s="39" t="e">
        <f t="shared" ref="E584:E606" si="66">IF(A584&gt;$A$4*12,"",E583)</f>
        <v>#VALUE!</v>
      </c>
      <c r="F584" s="39" t="e">
        <f t="shared" ref="F584:F606" si="67">IF(A584&gt;$A$4*12,"",ROUND((+D584+E584)*C584/12,0))</f>
        <v>#VALUE!</v>
      </c>
      <c r="G584" s="39" t="e">
        <f t="shared" ref="G584:G606" si="68">IF(A584&gt;$A$4*12,"",G583)</f>
        <v>#VALUE!</v>
      </c>
      <c r="H584" s="39" t="e">
        <f t="shared" ref="H584:H606" si="69">IF(A584&gt;$A$4*12,"",+D584+E584+F584-G584)</f>
        <v>#VALUE!</v>
      </c>
    </row>
    <row r="585" spans="1:8" x14ac:dyDescent="0.25">
      <c r="A585" s="54" t="e">
        <f t="shared" si="63"/>
        <v>#VALUE!</v>
      </c>
      <c r="B585" s="54" t="e">
        <f>IF(A585&gt;$A$4*12,"",VLOOKUP(A585,Lists!$L$5:$N$605,2,FALSE))</f>
        <v>#VALUE!</v>
      </c>
      <c r="C585" s="53" t="e">
        <f t="shared" si="64"/>
        <v>#VALUE!</v>
      </c>
      <c r="D585" s="39" t="e">
        <f t="shared" si="65"/>
        <v>#VALUE!</v>
      </c>
      <c r="E585" s="39" t="e">
        <f t="shared" si="66"/>
        <v>#VALUE!</v>
      </c>
      <c r="F585" s="39" t="e">
        <f t="shared" si="67"/>
        <v>#VALUE!</v>
      </c>
      <c r="G585" s="39" t="e">
        <f t="shared" si="68"/>
        <v>#VALUE!</v>
      </c>
      <c r="H585" s="39" t="e">
        <f t="shared" si="69"/>
        <v>#VALUE!</v>
      </c>
    </row>
    <row r="586" spans="1:8" x14ac:dyDescent="0.25">
      <c r="A586" s="54" t="e">
        <f t="shared" si="63"/>
        <v>#VALUE!</v>
      </c>
      <c r="B586" s="54" t="e">
        <f>IF(A586&gt;$A$4*12,"",VLOOKUP(A586,Lists!$L$5:$N$605,2,FALSE))</f>
        <v>#VALUE!</v>
      </c>
      <c r="C586" s="53" t="e">
        <f t="shared" si="64"/>
        <v>#VALUE!</v>
      </c>
      <c r="D586" s="39" t="e">
        <f t="shared" si="65"/>
        <v>#VALUE!</v>
      </c>
      <c r="E586" s="39" t="e">
        <f t="shared" si="66"/>
        <v>#VALUE!</v>
      </c>
      <c r="F586" s="39" t="e">
        <f t="shared" si="67"/>
        <v>#VALUE!</v>
      </c>
      <c r="G586" s="39" t="e">
        <f t="shared" si="68"/>
        <v>#VALUE!</v>
      </c>
      <c r="H586" s="39" t="e">
        <f t="shared" si="69"/>
        <v>#VALUE!</v>
      </c>
    </row>
    <row r="587" spans="1:8" x14ac:dyDescent="0.25">
      <c r="A587" s="54" t="e">
        <f t="shared" si="63"/>
        <v>#VALUE!</v>
      </c>
      <c r="B587" s="54" t="e">
        <f>IF(A587&gt;$A$4*12,"",VLOOKUP(A587,Lists!$L$5:$N$605,2,FALSE))</f>
        <v>#VALUE!</v>
      </c>
      <c r="C587" s="53" t="e">
        <f t="shared" si="64"/>
        <v>#VALUE!</v>
      </c>
      <c r="D587" s="39" t="e">
        <f t="shared" si="65"/>
        <v>#VALUE!</v>
      </c>
      <c r="E587" s="39" t="e">
        <f t="shared" si="66"/>
        <v>#VALUE!</v>
      </c>
      <c r="F587" s="39" t="e">
        <f t="shared" si="67"/>
        <v>#VALUE!</v>
      </c>
      <c r="G587" s="39" t="e">
        <f t="shared" si="68"/>
        <v>#VALUE!</v>
      </c>
      <c r="H587" s="39" t="e">
        <f t="shared" si="69"/>
        <v>#VALUE!</v>
      </c>
    </row>
    <row r="588" spans="1:8" x14ac:dyDescent="0.25">
      <c r="A588" s="54" t="e">
        <f t="shared" si="63"/>
        <v>#VALUE!</v>
      </c>
      <c r="B588" s="54" t="e">
        <f>IF(A588&gt;$A$4*12,"",VLOOKUP(A588,Lists!$L$5:$N$605,2,FALSE))</f>
        <v>#VALUE!</v>
      </c>
      <c r="C588" s="53" t="e">
        <f t="shared" si="64"/>
        <v>#VALUE!</v>
      </c>
      <c r="D588" s="39" t="e">
        <f t="shared" si="65"/>
        <v>#VALUE!</v>
      </c>
      <c r="E588" s="39" t="e">
        <f t="shared" si="66"/>
        <v>#VALUE!</v>
      </c>
      <c r="F588" s="39" t="e">
        <f t="shared" si="67"/>
        <v>#VALUE!</v>
      </c>
      <c r="G588" s="39" t="e">
        <f t="shared" si="68"/>
        <v>#VALUE!</v>
      </c>
      <c r="H588" s="39" t="e">
        <f t="shared" si="69"/>
        <v>#VALUE!</v>
      </c>
    </row>
    <row r="589" spans="1:8" x14ac:dyDescent="0.25">
      <c r="A589" s="54" t="e">
        <f t="shared" si="63"/>
        <v>#VALUE!</v>
      </c>
      <c r="B589" s="54" t="e">
        <f>IF(A589&gt;$A$4*12,"",VLOOKUP(A589,Lists!$L$5:$N$605,2,FALSE))</f>
        <v>#VALUE!</v>
      </c>
      <c r="C589" s="53" t="e">
        <f t="shared" si="64"/>
        <v>#VALUE!</v>
      </c>
      <c r="D589" s="39" t="e">
        <f t="shared" si="65"/>
        <v>#VALUE!</v>
      </c>
      <c r="E589" s="39" t="e">
        <f t="shared" si="66"/>
        <v>#VALUE!</v>
      </c>
      <c r="F589" s="39" t="e">
        <f t="shared" si="67"/>
        <v>#VALUE!</v>
      </c>
      <c r="G589" s="39" t="e">
        <f t="shared" si="68"/>
        <v>#VALUE!</v>
      </c>
      <c r="H589" s="39" t="e">
        <f t="shared" si="69"/>
        <v>#VALUE!</v>
      </c>
    </row>
    <row r="590" spans="1:8" x14ac:dyDescent="0.25">
      <c r="A590" s="54" t="e">
        <f t="shared" si="63"/>
        <v>#VALUE!</v>
      </c>
      <c r="B590" s="54" t="e">
        <f>IF(A590&gt;$A$4*12,"",VLOOKUP(A590,Lists!$L$5:$N$605,2,FALSE))</f>
        <v>#VALUE!</v>
      </c>
      <c r="C590" s="53" t="e">
        <f t="shared" si="64"/>
        <v>#VALUE!</v>
      </c>
      <c r="D590" s="39" t="e">
        <f t="shared" si="65"/>
        <v>#VALUE!</v>
      </c>
      <c r="E590" s="39" t="e">
        <f t="shared" si="66"/>
        <v>#VALUE!</v>
      </c>
      <c r="F590" s="39" t="e">
        <f t="shared" si="67"/>
        <v>#VALUE!</v>
      </c>
      <c r="G590" s="39" t="e">
        <f t="shared" si="68"/>
        <v>#VALUE!</v>
      </c>
      <c r="H590" s="39" t="e">
        <f t="shared" si="69"/>
        <v>#VALUE!</v>
      </c>
    </row>
    <row r="591" spans="1:8" x14ac:dyDescent="0.25">
      <c r="A591" s="54" t="e">
        <f t="shared" si="63"/>
        <v>#VALUE!</v>
      </c>
      <c r="B591" s="54" t="e">
        <f>IF(A591&gt;$A$4*12,"",VLOOKUP(A591,Lists!$L$5:$N$605,2,FALSE))</f>
        <v>#VALUE!</v>
      </c>
      <c r="C591" s="53" t="e">
        <f t="shared" si="64"/>
        <v>#VALUE!</v>
      </c>
      <c r="D591" s="39" t="e">
        <f t="shared" si="65"/>
        <v>#VALUE!</v>
      </c>
      <c r="E591" s="39" t="e">
        <f t="shared" si="66"/>
        <v>#VALUE!</v>
      </c>
      <c r="F591" s="39" t="e">
        <f t="shared" si="67"/>
        <v>#VALUE!</v>
      </c>
      <c r="G591" s="39" t="e">
        <f t="shared" si="68"/>
        <v>#VALUE!</v>
      </c>
      <c r="H591" s="39" t="e">
        <f t="shared" si="69"/>
        <v>#VALUE!</v>
      </c>
    </row>
    <row r="592" spans="1:8" x14ac:dyDescent="0.25">
      <c r="A592" s="54" t="e">
        <f t="shared" si="63"/>
        <v>#VALUE!</v>
      </c>
      <c r="B592" s="54" t="e">
        <f>IF(A592&gt;$A$4*12,"",VLOOKUP(A592,Lists!$L$5:$N$605,2,FALSE))</f>
        <v>#VALUE!</v>
      </c>
      <c r="C592" s="53" t="e">
        <f t="shared" si="64"/>
        <v>#VALUE!</v>
      </c>
      <c r="D592" s="39" t="e">
        <f t="shared" si="65"/>
        <v>#VALUE!</v>
      </c>
      <c r="E592" s="39" t="e">
        <f t="shared" si="66"/>
        <v>#VALUE!</v>
      </c>
      <c r="F592" s="39" t="e">
        <f t="shared" si="67"/>
        <v>#VALUE!</v>
      </c>
      <c r="G592" s="39" t="e">
        <f t="shared" si="68"/>
        <v>#VALUE!</v>
      </c>
      <c r="H592" s="39" t="e">
        <f t="shared" si="69"/>
        <v>#VALUE!</v>
      </c>
    </row>
    <row r="593" spans="1:8" x14ac:dyDescent="0.25">
      <c r="A593" s="54" t="e">
        <f t="shared" si="63"/>
        <v>#VALUE!</v>
      </c>
      <c r="B593" s="54" t="e">
        <f>IF(A593&gt;$A$4*12,"",VLOOKUP(A593,Lists!$L$5:$N$605,2,FALSE))</f>
        <v>#VALUE!</v>
      </c>
      <c r="C593" s="53" t="e">
        <f t="shared" si="64"/>
        <v>#VALUE!</v>
      </c>
      <c r="D593" s="39" t="e">
        <f t="shared" si="65"/>
        <v>#VALUE!</v>
      </c>
      <c r="E593" s="39" t="e">
        <f t="shared" si="66"/>
        <v>#VALUE!</v>
      </c>
      <c r="F593" s="39" t="e">
        <f t="shared" si="67"/>
        <v>#VALUE!</v>
      </c>
      <c r="G593" s="39" t="e">
        <f t="shared" si="68"/>
        <v>#VALUE!</v>
      </c>
      <c r="H593" s="39" t="e">
        <f t="shared" si="69"/>
        <v>#VALUE!</v>
      </c>
    </row>
    <row r="594" spans="1:8" x14ac:dyDescent="0.25">
      <c r="A594" s="54" t="e">
        <f t="shared" si="63"/>
        <v>#VALUE!</v>
      </c>
      <c r="B594" s="54" t="e">
        <f>IF(A594&gt;$A$4*12,"",VLOOKUP(A594,Lists!$L$5:$N$605,2,FALSE))</f>
        <v>#VALUE!</v>
      </c>
      <c r="C594" s="53" t="e">
        <f t="shared" si="64"/>
        <v>#VALUE!</v>
      </c>
      <c r="D594" s="39" t="e">
        <f t="shared" si="65"/>
        <v>#VALUE!</v>
      </c>
      <c r="E594" s="39" t="e">
        <f t="shared" si="66"/>
        <v>#VALUE!</v>
      </c>
      <c r="F594" s="39" t="e">
        <f t="shared" si="67"/>
        <v>#VALUE!</v>
      </c>
      <c r="G594" s="39" t="e">
        <f t="shared" si="68"/>
        <v>#VALUE!</v>
      </c>
      <c r="H594" s="39" t="e">
        <f t="shared" si="69"/>
        <v>#VALUE!</v>
      </c>
    </row>
    <row r="595" spans="1:8" x14ac:dyDescent="0.25">
      <c r="A595" s="54" t="e">
        <f t="shared" si="63"/>
        <v>#VALUE!</v>
      </c>
      <c r="B595" s="54" t="e">
        <f>IF(A595&gt;$A$4*12,"",VLOOKUP(A595,Lists!$L$5:$N$605,2,FALSE))</f>
        <v>#VALUE!</v>
      </c>
      <c r="C595" s="53" t="e">
        <f t="shared" si="64"/>
        <v>#VALUE!</v>
      </c>
      <c r="D595" s="39" t="e">
        <f t="shared" si="65"/>
        <v>#VALUE!</v>
      </c>
      <c r="E595" s="39" t="e">
        <f t="shared" si="66"/>
        <v>#VALUE!</v>
      </c>
      <c r="F595" s="39" t="e">
        <f t="shared" si="67"/>
        <v>#VALUE!</v>
      </c>
      <c r="G595" s="39" t="e">
        <f t="shared" si="68"/>
        <v>#VALUE!</v>
      </c>
      <c r="H595" s="39" t="e">
        <f t="shared" si="69"/>
        <v>#VALUE!</v>
      </c>
    </row>
    <row r="596" spans="1:8" x14ac:dyDescent="0.25">
      <c r="A596" s="54" t="e">
        <f t="shared" si="63"/>
        <v>#VALUE!</v>
      </c>
      <c r="B596" s="54" t="e">
        <f>IF(A596&gt;$A$4*12,"",VLOOKUP(A596,Lists!$L$5:$N$605,2,FALSE))</f>
        <v>#VALUE!</v>
      </c>
      <c r="C596" s="53" t="e">
        <f t="shared" si="64"/>
        <v>#VALUE!</v>
      </c>
      <c r="D596" s="39" t="e">
        <f t="shared" si="65"/>
        <v>#VALUE!</v>
      </c>
      <c r="E596" s="39" t="e">
        <f t="shared" si="66"/>
        <v>#VALUE!</v>
      </c>
      <c r="F596" s="39" t="e">
        <f t="shared" si="67"/>
        <v>#VALUE!</v>
      </c>
      <c r="G596" s="39" t="e">
        <f t="shared" si="68"/>
        <v>#VALUE!</v>
      </c>
      <c r="H596" s="39" t="e">
        <f t="shared" si="69"/>
        <v>#VALUE!</v>
      </c>
    </row>
    <row r="597" spans="1:8" x14ac:dyDescent="0.25">
      <c r="A597" s="54" t="e">
        <f t="shared" si="63"/>
        <v>#VALUE!</v>
      </c>
      <c r="B597" s="54" t="e">
        <f>IF(A597&gt;$A$4*12,"",VLOOKUP(A597,Lists!$L$5:$N$605,2,FALSE))</f>
        <v>#VALUE!</v>
      </c>
      <c r="C597" s="53" t="e">
        <f t="shared" si="64"/>
        <v>#VALUE!</v>
      </c>
      <c r="D597" s="39" t="e">
        <f t="shared" si="65"/>
        <v>#VALUE!</v>
      </c>
      <c r="E597" s="39" t="e">
        <f t="shared" si="66"/>
        <v>#VALUE!</v>
      </c>
      <c r="F597" s="39" t="e">
        <f t="shared" si="67"/>
        <v>#VALUE!</v>
      </c>
      <c r="G597" s="39" t="e">
        <f t="shared" si="68"/>
        <v>#VALUE!</v>
      </c>
      <c r="H597" s="39" t="e">
        <f t="shared" si="69"/>
        <v>#VALUE!</v>
      </c>
    </row>
    <row r="598" spans="1:8" x14ac:dyDescent="0.25">
      <c r="A598" s="54" t="e">
        <f t="shared" si="63"/>
        <v>#VALUE!</v>
      </c>
      <c r="B598" s="54" t="e">
        <f>IF(A598&gt;$A$4*12,"",VLOOKUP(A598,Lists!$L$5:$N$605,2,FALSE))</f>
        <v>#VALUE!</v>
      </c>
      <c r="C598" s="53" t="e">
        <f t="shared" si="64"/>
        <v>#VALUE!</v>
      </c>
      <c r="D598" s="39" t="e">
        <f t="shared" si="65"/>
        <v>#VALUE!</v>
      </c>
      <c r="E598" s="39" t="e">
        <f t="shared" si="66"/>
        <v>#VALUE!</v>
      </c>
      <c r="F598" s="39" t="e">
        <f t="shared" si="67"/>
        <v>#VALUE!</v>
      </c>
      <c r="G598" s="39" t="e">
        <f t="shared" si="68"/>
        <v>#VALUE!</v>
      </c>
      <c r="H598" s="39" t="e">
        <f t="shared" si="69"/>
        <v>#VALUE!</v>
      </c>
    </row>
    <row r="599" spans="1:8" x14ac:dyDescent="0.25">
      <c r="A599" s="54" t="e">
        <f t="shared" si="63"/>
        <v>#VALUE!</v>
      </c>
      <c r="B599" s="54" t="e">
        <f>IF(A599&gt;$A$4*12,"",VLOOKUP(A599,Lists!$L$5:$N$605,2,FALSE))</f>
        <v>#VALUE!</v>
      </c>
      <c r="C599" s="53" t="e">
        <f t="shared" si="64"/>
        <v>#VALUE!</v>
      </c>
      <c r="D599" s="39" t="e">
        <f t="shared" si="65"/>
        <v>#VALUE!</v>
      </c>
      <c r="E599" s="39" t="e">
        <f t="shared" si="66"/>
        <v>#VALUE!</v>
      </c>
      <c r="F599" s="39" t="e">
        <f t="shared" si="67"/>
        <v>#VALUE!</v>
      </c>
      <c r="G599" s="39" t="e">
        <f t="shared" si="68"/>
        <v>#VALUE!</v>
      </c>
      <c r="H599" s="39" t="e">
        <f t="shared" si="69"/>
        <v>#VALUE!</v>
      </c>
    </row>
    <row r="600" spans="1:8" x14ac:dyDescent="0.25">
      <c r="A600" s="54" t="e">
        <f t="shared" si="63"/>
        <v>#VALUE!</v>
      </c>
      <c r="B600" s="54" t="e">
        <f>IF(A600&gt;$A$4*12,"",VLOOKUP(A600,Lists!$L$5:$N$605,2,FALSE))</f>
        <v>#VALUE!</v>
      </c>
      <c r="C600" s="53" t="e">
        <f t="shared" si="64"/>
        <v>#VALUE!</v>
      </c>
      <c r="D600" s="39" t="e">
        <f t="shared" si="65"/>
        <v>#VALUE!</v>
      </c>
      <c r="E600" s="39" t="e">
        <f t="shared" si="66"/>
        <v>#VALUE!</v>
      </c>
      <c r="F600" s="39" t="e">
        <f t="shared" si="67"/>
        <v>#VALUE!</v>
      </c>
      <c r="G600" s="39" t="e">
        <f t="shared" si="68"/>
        <v>#VALUE!</v>
      </c>
      <c r="H600" s="39" t="e">
        <f t="shared" si="69"/>
        <v>#VALUE!</v>
      </c>
    </row>
    <row r="601" spans="1:8" x14ac:dyDescent="0.25">
      <c r="A601" s="54" t="e">
        <f t="shared" si="63"/>
        <v>#VALUE!</v>
      </c>
      <c r="B601" s="54" t="e">
        <f>IF(A601&gt;$A$4*12,"",VLOOKUP(A601,Lists!$L$5:$N$605,2,FALSE))</f>
        <v>#VALUE!</v>
      </c>
      <c r="C601" s="53" t="e">
        <f t="shared" si="64"/>
        <v>#VALUE!</v>
      </c>
      <c r="D601" s="39" t="e">
        <f t="shared" si="65"/>
        <v>#VALUE!</v>
      </c>
      <c r="E601" s="39" t="e">
        <f t="shared" si="66"/>
        <v>#VALUE!</v>
      </c>
      <c r="F601" s="39" t="e">
        <f t="shared" si="67"/>
        <v>#VALUE!</v>
      </c>
      <c r="G601" s="39" t="e">
        <f t="shared" si="68"/>
        <v>#VALUE!</v>
      </c>
      <c r="H601" s="39" t="e">
        <f t="shared" si="69"/>
        <v>#VALUE!</v>
      </c>
    </row>
    <row r="602" spans="1:8" x14ac:dyDescent="0.25">
      <c r="A602" s="54" t="e">
        <f t="shared" si="63"/>
        <v>#VALUE!</v>
      </c>
      <c r="B602" s="54" t="e">
        <f>IF(A602&gt;$A$4*12,"",VLOOKUP(A602,Lists!$L$5:$N$605,2,FALSE))</f>
        <v>#VALUE!</v>
      </c>
      <c r="C602" s="53" t="e">
        <f t="shared" si="64"/>
        <v>#VALUE!</v>
      </c>
      <c r="D602" s="39" t="e">
        <f t="shared" si="65"/>
        <v>#VALUE!</v>
      </c>
      <c r="E602" s="39" t="e">
        <f t="shared" si="66"/>
        <v>#VALUE!</v>
      </c>
      <c r="F602" s="39" t="e">
        <f t="shared" si="67"/>
        <v>#VALUE!</v>
      </c>
      <c r="G602" s="39" t="e">
        <f t="shared" si="68"/>
        <v>#VALUE!</v>
      </c>
      <c r="H602" s="39" t="e">
        <f t="shared" si="69"/>
        <v>#VALUE!</v>
      </c>
    </row>
    <row r="603" spans="1:8" x14ac:dyDescent="0.25">
      <c r="A603" s="54" t="e">
        <f t="shared" si="63"/>
        <v>#VALUE!</v>
      </c>
      <c r="B603" s="54" t="e">
        <f>IF(A603&gt;$A$4*12,"",VLOOKUP(A603,Lists!$L$5:$N$605,2,FALSE))</f>
        <v>#VALUE!</v>
      </c>
      <c r="C603" s="53" t="e">
        <f t="shared" si="64"/>
        <v>#VALUE!</v>
      </c>
      <c r="D603" s="39" t="e">
        <f t="shared" si="65"/>
        <v>#VALUE!</v>
      </c>
      <c r="E603" s="39" t="e">
        <f t="shared" si="66"/>
        <v>#VALUE!</v>
      </c>
      <c r="F603" s="39" t="e">
        <f t="shared" si="67"/>
        <v>#VALUE!</v>
      </c>
      <c r="G603" s="39" t="e">
        <f t="shared" si="68"/>
        <v>#VALUE!</v>
      </c>
      <c r="H603" s="39" t="e">
        <f t="shared" si="69"/>
        <v>#VALUE!</v>
      </c>
    </row>
    <row r="604" spans="1:8" x14ac:dyDescent="0.25">
      <c r="A604" s="54" t="e">
        <f t="shared" si="63"/>
        <v>#VALUE!</v>
      </c>
      <c r="B604" s="54" t="e">
        <f>IF(A604&gt;$A$4*12,"",VLOOKUP(A604,Lists!$L$5:$N$605,2,FALSE))</f>
        <v>#VALUE!</v>
      </c>
      <c r="C604" s="53" t="e">
        <f t="shared" si="64"/>
        <v>#VALUE!</v>
      </c>
      <c r="D604" s="39" t="e">
        <f t="shared" si="65"/>
        <v>#VALUE!</v>
      </c>
      <c r="E604" s="39" t="e">
        <f t="shared" si="66"/>
        <v>#VALUE!</v>
      </c>
      <c r="F604" s="39" t="e">
        <f t="shared" si="67"/>
        <v>#VALUE!</v>
      </c>
      <c r="G604" s="39" t="e">
        <f t="shared" si="68"/>
        <v>#VALUE!</v>
      </c>
      <c r="H604" s="39" t="e">
        <f t="shared" si="69"/>
        <v>#VALUE!</v>
      </c>
    </row>
    <row r="605" spans="1:8" x14ac:dyDescent="0.25">
      <c r="A605" s="54" t="e">
        <f t="shared" si="63"/>
        <v>#VALUE!</v>
      </c>
      <c r="B605" s="54" t="e">
        <f>IF(A605&gt;$A$4*12,"",VLOOKUP(A605,Lists!$L$5:$N$605,2,FALSE))</f>
        <v>#VALUE!</v>
      </c>
      <c r="C605" s="53" t="e">
        <f t="shared" si="64"/>
        <v>#VALUE!</v>
      </c>
      <c r="D605" s="39" t="e">
        <f t="shared" si="65"/>
        <v>#VALUE!</v>
      </c>
      <c r="E605" s="39" t="e">
        <f t="shared" si="66"/>
        <v>#VALUE!</v>
      </c>
      <c r="F605" s="39" t="e">
        <f t="shared" si="67"/>
        <v>#VALUE!</v>
      </c>
      <c r="G605" s="39" t="e">
        <f t="shared" si="68"/>
        <v>#VALUE!</v>
      </c>
      <c r="H605" s="39" t="e">
        <f t="shared" si="69"/>
        <v>#VALUE!</v>
      </c>
    </row>
    <row r="606" spans="1:8" x14ac:dyDescent="0.25">
      <c r="A606" s="54" t="e">
        <f t="shared" si="63"/>
        <v>#VALUE!</v>
      </c>
      <c r="B606" s="54" t="e">
        <f>IF(A606&gt;$A$4*12,"",VLOOKUP(A606,Lists!$L$5:$N$605,2,FALSE))</f>
        <v>#VALUE!</v>
      </c>
      <c r="C606" s="53" t="e">
        <f t="shared" si="64"/>
        <v>#VALUE!</v>
      </c>
      <c r="D606" s="39" t="e">
        <f t="shared" si="65"/>
        <v>#VALUE!</v>
      </c>
      <c r="E606" s="39" t="e">
        <f t="shared" si="66"/>
        <v>#VALUE!</v>
      </c>
      <c r="F606" s="39" t="e">
        <f t="shared" si="67"/>
        <v>#VALUE!</v>
      </c>
      <c r="G606" s="39" t="e">
        <f t="shared" si="68"/>
        <v>#VALUE!</v>
      </c>
      <c r="H606" s="39" t="e">
        <f t="shared" si="69"/>
        <v>#VALUE!</v>
      </c>
    </row>
    <row r="607" spans="1:8" x14ac:dyDescent="0.25">
      <c r="B607" s="54"/>
      <c r="C607" s="53"/>
      <c r="D607" s="39"/>
      <c r="E607" s="39"/>
      <c r="F607" s="39"/>
      <c r="G607" s="39"/>
      <c r="H607" s="39"/>
    </row>
  </sheetData>
  <sheetProtection algorithmName="SHA-512" hashValue="1LaQeUJ7PpnJNgm7Wp6juMnmXfu0E0ursNdudjlp0vGesFfXVe3Y16K+6Iq6vE97TlStVIHukcW42UYeSG5yCA==" saltValue="8xqoOsoEfOpkq/0qItM18A==" spinCount="100000" sheet="1" objects="1" scenarios="1"/>
  <mergeCells count="2">
    <mergeCell ref="A1:F1"/>
    <mergeCell ref="A2:F2"/>
  </mergeCells>
  <conditionalFormatting sqref="H7:H606">
    <cfRule type="top10" dxfId="27" priority="1" rank="1"/>
  </conditionalFormatting>
  <printOptions horizontalCentered="1"/>
  <pageMargins left="0.45" right="0.45" top="0.75" bottom="0.5" header="0.3" footer="0.3"/>
  <pageSetup orientation="portrait" r:id="rId1"/>
  <headerFooter>
    <oddHeader>&amp;RPage &amp;P of &amp;N</oddHeader>
    <oddFooter>&amp;R&amp;6&amp;Z&amp;F\&amp;A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6CE2C-B1B2-4016-AAC2-B6610F28CDF4}">
  <sheetPr>
    <tabColor theme="8" tint="0.59999389629810485"/>
  </sheetPr>
  <dimension ref="A1:N611"/>
  <sheetViews>
    <sheetView showGridLines="0" zoomScaleNormal="100" workbookViewId="0">
      <pane ySplit="5556" topLeftCell="A398"/>
      <selection activeCell="L8" sqref="L8"/>
      <selection pane="bottomLeft" activeCell="I406" sqref="I406"/>
    </sheetView>
  </sheetViews>
  <sheetFormatPr defaultRowHeight="13.8" x14ac:dyDescent="0.25"/>
  <cols>
    <col min="1" max="1" width="8" style="54" customWidth="1"/>
    <col min="2" max="3" width="7.3984375" style="1" customWidth="1"/>
    <col min="4" max="4" width="6.59765625" customWidth="1"/>
    <col min="5" max="5" width="12.69921875" customWidth="1"/>
    <col min="6" max="6" width="9" customWidth="1"/>
    <col min="7" max="7" width="11.5" customWidth="1"/>
    <col min="8" max="8" width="11.296875" customWidth="1"/>
    <col min="9" max="9" width="12.69921875" customWidth="1"/>
    <col min="13" max="14" width="8.796875" style="1"/>
  </cols>
  <sheetData>
    <row r="1" spans="1:9" x14ac:dyDescent="0.25">
      <c r="A1" s="136" t="s">
        <v>15</v>
      </c>
      <c r="B1" s="136"/>
      <c r="C1" s="136"/>
      <c r="D1" s="137"/>
      <c r="E1" s="64" t="s">
        <v>63</v>
      </c>
      <c r="F1" s="65" t="s">
        <v>68</v>
      </c>
      <c r="G1" s="65" t="s">
        <v>66</v>
      </c>
      <c r="H1" s="65" t="s">
        <v>61</v>
      </c>
      <c r="I1" s="66" t="s">
        <v>67</v>
      </c>
    </row>
    <row r="2" spans="1:9" x14ac:dyDescent="0.25">
      <c r="A2" s="136" t="s">
        <v>83</v>
      </c>
      <c r="B2" s="136"/>
      <c r="C2" s="136"/>
      <c r="D2" s="137"/>
      <c r="E2" s="67" t="str">
        <f>+E11</f>
        <v/>
      </c>
      <c r="F2" s="39">
        <f>SUM(F10:F610)</f>
        <v>0</v>
      </c>
      <c r="G2" s="39">
        <f>SUM(G10:G610)</f>
        <v>0</v>
      </c>
      <c r="H2" s="39">
        <f>SUM(H10:H610)</f>
        <v>0</v>
      </c>
      <c r="I2" s="58" t="e">
        <f>+E2+F2+G2-H2</f>
        <v>#VALUE!</v>
      </c>
    </row>
    <row r="3" spans="1:9" ht="14.4" thickBot="1" x14ac:dyDescent="0.3">
      <c r="E3" s="59"/>
      <c r="F3" s="70" t="s">
        <v>77</v>
      </c>
      <c r="G3" s="68">
        <f>+G2/MAX(A10:A610)</f>
        <v>0</v>
      </c>
      <c r="H3" s="68">
        <f>+H2/MAX(A10:A610)</f>
        <v>0</v>
      </c>
      <c r="I3" s="69"/>
    </row>
    <row r="4" spans="1:9" ht="14.4" thickBot="1" x14ac:dyDescent="0.3">
      <c r="G4" s="54" t="str">
        <f>MAX(A10:A610)&amp;" mos"</f>
        <v>1 mos</v>
      </c>
      <c r="H4" s="54" t="str">
        <f>"Age "&amp;VLOOKUP(MAX(A10:A610),Lists!$L$5:$O$605,3,FALSE)+1</f>
        <v>Age 1</v>
      </c>
      <c r="I4" s="39">
        <f>MIN(I11:I610)</f>
        <v>0</v>
      </c>
    </row>
    <row r="5" spans="1:9" x14ac:dyDescent="0.25">
      <c r="B5" s="55"/>
      <c r="E5" s="138" t="s">
        <v>89</v>
      </c>
      <c r="F5" s="139"/>
      <c r="G5" s="90" t="s">
        <v>87</v>
      </c>
      <c r="H5" s="91" t="str">
        <f>+H11</f>
        <v/>
      </c>
      <c r="I5" s="39"/>
    </row>
    <row r="6" spans="1:9" ht="14.4" thickBot="1" x14ac:dyDescent="0.3">
      <c r="A6" s="54">
        <f>+'Local Minister Worksheet'!E30</f>
        <v>0</v>
      </c>
      <c r="B6" s="55" t="s">
        <v>73</v>
      </c>
      <c r="E6" s="140"/>
      <c r="F6" s="141"/>
      <c r="G6" s="92" t="s">
        <v>88</v>
      </c>
      <c r="H6" s="93">
        <f>MAX(H10:H610)</f>
        <v>0</v>
      </c>
      <c r="I6" s="39"/>
    </row>
    <row r="7" spans="1:9" x14ac:dyDescent="0.25">
      <c r="A7" s="54">
        <f>+'Local Minister Worksheet'!E23</f>
        <v>0</v>
      </c>
      <c r="B7" s="55" t="s">
        <v>74</v>
      </c>
    </row>
    <row r="8" spans="1:9" x14ac:dyDescent="0.25">
      <c r="A8" s="54">
        <f>+A6-A7</f>
        <v>0</v>
      </c>
      <c r="B8" s="55" t="s">
        <v>75</v>
      </c>
      <c r="C8" s="55"/>
      <c r="G8" s="77" t="s">
        <v>84</v>
      </c>
      <c r="H8" s="53">
        <f>+'Local Minister Worksheet'!E31</f>
        <v>0</v>
      </c>
    </row>
    <row r="9" spans="1:9" x14ac:dyDescent="0.25">
      <c r="G9" s="77" t="s">
        <v>85</v>
      </c>
      <c r="H9" s="53">
        <f>+'Local Minister Worksheet'!E32</f>
        <v>0</v>
      </c>
    </row>
    <row r="10" spans="1:9" s="1" customFormat="1" x14ac:dyDescent="0.25">
      <c r="A10" s="54" t="s">
        <v>64</v>
      </c>
      <c r="B10" s="1" t="s">
        <v>65</v>
      </c>
      <c r="C10" s="1" t="s">
        <v>4</v>
      </c>
      <c r="D10" s="1" t="s">
        <v>62</v>
      </c>
      <c r="E10" s="1" t="s">
        <v>63</v>
      </c>
      <c r="F10" s="1" t="s">
        <v>68</v>
      </c>
      <c r="G10" s="1" t="s">
        <v>66</v>
      </c>
      <c r="H10" s="1" t="s">
        <v>61</v>
      </c>
      <c r="I10" s="1" t="s">
        <v>67</v>
      </c>
    </row>
    <row r="11" spans="1:9" x14ac:dyDescent="0.25">
      <c r="A11" s="54">
        <v>1</v>
      </c>
      <c r="B11" s="54" t="str">
        <f>IF(A11&gt;$A$8*12,"",VLOOKUP(A11,Lists!$L$5:$N$605,2,FALSE))</f>
        <v/>
      </c>
      <c r="C11" s="54" t="str">
        <f>IF(A11&gt;$A$8*12,"",VLOOKUP(A11,Lists!$L$5:$N$605,3,FALSE))</f>
        <v/>
      </c>
      <c r="D11" s="53" t="str">
        <f>IF(A11&gt;$A$8*12,"",0.05)</f>
        <v/>
      </c>
      <c r="E11" s="39" t="str">
        <f>+'Local Minister Worksheet'!E29</f>
        <v/>
      </c>
      <c r="F11" s="39">
        <v>0</v>
      </c>
      <c r="G11" s="39" t="str">
        <f>IF(A11&gt;$A$8*12,"",ROUND((+E11+F11)*D11/12,0))</f>
        <v/>
      </c>
      <c r="H11" s="94" t="str">
        <f>IF(A11&gt;$A$8*12,"",VLOOKUP(A11,Lists!$L$5:$O$605,4,FALSE))</f>
        <v/>
      </c>
      <c r="I11" s="39" t="str">
        <f>IF(A11&gt;$A$8*12,"",+E11+F11+G11-H11)</f>
        <v/>
      </c>
    </row>
    <row r="12" spans="1:9" x14ac:dyDescent="0.25">
      <c r="A12" s="54" t="str">
        <f t="shared" ref="A12:A75" si="0">IF(A11&lt;($A$8*12),A11+1,"")</f>
        <v/>
      </c>
      <c r="B12" s="54" t="str">
        <f>IF(A12&gt;$A$8*12,"",VLOOKUP(A12,Lists!$L$5:$N$605,2,FALSE))</f>
        <v/>
      </c>
      <c r="C12" s="54" t="str">
        <f>IF(A12&gt;$A$8*12,"",VLOOKUP(A12,Lists!$L$5:$N$605,3,FALSE))</f>
        <v/>
      </c>
      <c r="D12" s="53" t="str">
        <f t="shared" ref="D12:D75" si="1">IF(A12&gt;$A$8*12,"",D11)</f>
        <v/>
      </c>
      <c r="E12" s="39" t="str">
        <f t="shared" ref="E12:E75" si="2">IF(A12&gt;$A$8*12,"",+I11)</f>
        <v/>
      </c>
      <c r="F12" s="39" t="str">
        <f t="shared" ref="F12:F75" si="3">IF(A12&gt;$A$8*12,"",F11)</f>
        <v/>
      </c>
      <c r="G12" s="39" t="str">
        <f t="shared" ref="G12:G75" si="4">IF(A12&gt;$A$8*12,"",ROUND((+E12+F12)*D12/12,0))</f>
        <v/>
      </c>
      <c r="H12" s="39" t="str">
        <f>IF(A12&gt;$A$8*12,"",VLOOKUP(A12,Lists!$L$5:$O$605,4,FALSE))</f>
        <v/>
      </c>
      <c r="I12" s="39" t="str">
        <f t="shared" ref="I12:I75" si="5">IF(A12&gt;$A$8*12,"",+E12+F12+G12-H12)</f>
        <v/>
      </c>
    </row>
    <row r="13" spans="1:9" x14ac:dyDescent="0.25">
      <c r="A13" s="54" t="str">
        <f t="shared" si="0"/>
        <v/>
      </c>
      <c r="B13" s="54" t="str">
        <f>IF(A13&gt;$A$8*12,"",VLOOKUP(A13,Lists!$L$5:$N$605,2,FALSE))</f>
        <v/>
      </c>
      <c r="C13" s="54" t="str">
        <f>IF(A13&gt;$A$8*12,"",VLOOKUP(A13,Lists!$L$5:$N$605,3,FALSE))</f>
        <v/>
      </c>
      <c r="D13" s="53" t="str">
        <f t="shared" si="1"/>
        <v/>
      </c>
      <c r="E13" s="39" t="str">
        <f t="shared" si="2"/>
        <v/>
      </c>
      <c r="F13" s="39" t="str">
        <f t="shared" si="3"/>
        <v/>
      </c>
      <c r="G13" s="39" t="str">
        <f t="shared" si="4"/>
        <v/>
      </c>
      <c r="H13" s="39" t="str">
        <f>IF(A13&gt;$A$8*12,"",VLOOKUP(A13,Lists!$L$5:$O$605,4,FALSE))</f>
        <v/>
      </c>
      <c r="I13" s="39" t="str">
        <f t="shared" si="5"/>
        <v/>
      </c>
    </row>
    <row r="14" spans="1:9" x14ac:dyDescent="0.25">
      <c r="A14" s="54" t="str">
        <f t="shared" si="0"/>
        <v/>
      </c>
      <c r="B14" s="54" t="str">
        <f>IF(A14&gt;$A$8*12,"",VLOOKUP(A14,Lists!$L$5:$N$605,2,FALSE))</f>
        <v/>
      </c>
      <c r="C14" s="54" t="str">
        <f>IF(A14&gt;$A$8*12,"",VLOOKUP(A14,Lists!$L$5:$N$605,3,FALSE))</f>
        <v/>
      </c>
      <c r="D14" s="53" t="str">
        <f t="shared" si="1"/>
        <v/>
      </c>
      <c r="E14" s="39" t="str">
        <f t="shared" si="2"/>
        <v/>
      </c>
      <c r="F14" s="39" t="str">
        <f t="shared" si="3"/>
        <v/>
      </c>
      <c r="G14" s="39" t="str">
        <f t="shared" si="4"/>
        <v/>
      </c>
      <c r="H14" s="39" t="str">
        <f>IF(A14&gt;$A$8*12,"",VLOOKUP(A14,Lists!$L$5:$O$605,4,FALSE))</f>
        <v/>
      </c>
      <c r="I14" s="39" t="str">
        <f t="shared" si="5"/>
        <v/>
      </c>
    </row>
    <row r="15" spans="1:9" x14ac:dyDescent="0.25">
      <c r="A15" s="54" t="str">
        <f t="shared" si="0"/>
        <v/>
      </c>
      <c r="B15" s="54" t="str">
        <f>IF(A15&gt;$A$8*12,"",VLOOKUP(A15,Lists!$L$5:$N$605,2,FALSE))</f>
        <v/>
      </c>
      <c r="C15" s="54" t="str">
        <f>IF(A15&gt;$A$8*12,"",VLOOKUP(A15,Lists!$L$5:$N$605,3,FALSE))</f>
        <v/>
      </c>
      <c r="D15" s="53" t="str">
        <f t="shared" si="1"/>
        <v/>
      </c>
      <c r="E15" s="39" t="str">
        <f t="shared" si="2"/>
        <v/>
      </c>
      <c r="F15" s="39" t="str">
        <f t="shared" si="3"/>
        <v/>
      </c>
      <c r="G15" s="39" t="str">
        <f t="shared" si="4"/>
        <v/>
      </c>
      <c r="H15" s="39" t="str">
        <f>IF(A15&gt;$A$8*12,"",VLOOKUP(A15,Lists!$L$5:$O$605,4,FALSE))</f>
        <v/>
      </c>
      <c r="I15" s="39" t="str">
        <f t="shared" si="5"/>
        <v/>
      </c>
    </row>
    <row r="16" spans="1:9" x14ac:dyDescent="0.25">
      <c r="A16" s="54" t="str">
        <f t="shared" si="0"/>
        <v/>
      </c>
      <c r="B16" s="54" t="str">
        <f>IF(A16&gt;$A$8*12,"",VLOOKUP(A16,Lists!$L$5:$N$605,2,FALSE))</f>
        <v/>
      </c>
      <c r="C16" s="54" t="str">
        <f>IF(A16&gt;$A$8*12,"",VLOOKUP(A16,Lists!$L$5:$N$605,3,FALSE))</f>
        <v/>
      </c>
      <c r="D16" s="53" t="str">
        <f t="shared" si="1"/>
        <v/>
      </c>
      <c r="E16" s="39" t="str">
        <f t="shared" si="2"/>
        <v/>
      </c>
      <c r="F16" s="39" t="str">
        <f t="shared" si="3"/>
        <v/>
      </c>
      <c r="G16" s="39" t="str">
        <f t="shared" si="4"/>
        <v/>
      </c>
      <c r="H16" s="39" t="str">
        <f>IF(A16&gt;$A$8*12,"",VLOOKUP(A16,Lists!$L$5:$O$605,4,FALSE))</f>
        <v/>
      </c>
      <c r="I16" s="39" t="str">
        <f t="shared" si="5"/>
        <v/>
      </c>
    </row>
    <row r="17" spans="1:9" x14ac:dyDescent="0.25">
      <c r="A17" s="54" t="str">
        <f t="shared" si="0"/>
        <v/>
      </c>
      <c r="B17" s="54" t="str">
        <f>IF(A17&gt;$A$8*12,"",VLOOKUP(A17,Lists!$L$5:$N$605,2,FALSE))</f>
        <v/>
      </c>
      <c r="C17" s="54" t="str">
        <f>IF(A17&gt;$A$8*12,"",VLOOKUP(A17,Lists!$L$5:$N$605,3,FALSE))</f>
        <v/>
      </c>
      <c r="D17" s="53" t="str">
        <f t="shared" si="1"/>
        <v/>
      </c>
      <c r="E17" s="39" t="str">
        <f t="shared" si="2"/>
        <v/>
      </c>
      <c r="F17" s="39" t="str">
        <f t="shared" si="3"/>
        <v/>
      </c>
      <c r="G17" s="39" t="str">
        <f t="shared" si="4"/>
        <v/>
      </c>
      <c r="H17" s="39" t="str">
        <f>IF(A17&gt;$A$8*12,"",VLOOKUP(A17,Lists!$L$5:$O$605,4,FALSE))</f>
        <v/>
      </c>
      <c r="I17" s="39" t="str">
        <f t="shared" si="5"/>
        <v/>
      </c>
    </row>
    <row r="18" spans="1:9" x14ac:dyDescent="0.25">
      <c r="A18" s="54" t="str">
        <f t="shared" si="0"/>
        <v/>
      </c>
      <c r="B18" s="54" t="str">
        <f>IF(A18&gt;$A$8*12,"",VLOOKUP(A18,Lists!$L$5:$N$605,2,FALSE))</f>
        <v/>
      </c>
      <c r="C18" s="54" t="str">
        <f>IF(A18&gt;$A$8*12,"",VLOOKUP(A18,Lists!$L$5:$N$605,3,FALSE))</f>
        <v/>
      </c>
      <c r="D18" s="53" t="str">
        <f t="shared" si="1"/>
        <v/>
      </c>
      <c r="E18" s="39" t="str">
        <f t="shared" si="2"/>
        <v/>
      </c>
      <c r="F18" s="39" t="str">
        <f t="shared" si="3"/>
        <v/>
      </c>
      <c r="G18" s="39" t="str">
        <f t="shared" si="4"/>
        <v/>
      </c>
      <c r="H18" s="39" t="str">
        <f>IF(A18&gt;$A$8*12,"",VLOOKUP(A18,Lists!$L$5:$O$605,4,FALSE))</f>
        <v/>
      </c>
      <c r="I18" s="39" t="str">
        <f t="shared" si="5"/>
        <v/>
      </c>
    </row>
    <row r="19" spans="1:9" x14ac:dyDescent="0.25">
      <c r="A19" s="54" t="str">
        <f t="shared" si="0"/>
        <v/>
      </c>
      <c r="B19" s="54" t="str">
        <f>IF(A19&gt;$A$8*12,"",VLOOKUP(A19,Lists!$L$5:$N$605,2,FALSE))</f>
        <v/>
      </c>
      <c r="C19" s="54" t="str">
        <f>IF(A19&gt;$A$8*12,"",VLOOKUP(A19,Lists!$L$5:$N$605,3,FALSE))</f>
        <v/>
      </c>
      <c r="D19" s="53" t="str">
        <f t="shared" si="1"/>
        <v/>
      </c>
      <c r="E19" s="39" t="str">
        <f t="shared" si="2"/>
        <v/>
      </c>
      <c r="F19" s="39" t="str">
        <f t="shared" si="3"/>
        <v/>
      </c>
      <c r="G19" s="39" t="str">
        <f t="shared" si="4"/>
        <v/>
      </c>
      <c r="H19" s="39" t="str">
        <f>IF(A19&gt;$A$8*12,"",VLOOKUP(A19,Lists!$L$5:$O$605,4,FALSE))</f>
        <v/>
      </c>
      <c r="I19" s="39" t="str">
        <f t="shared" si="5"/>
        <v/>
      </c>
    </row>
    <row r="20" spans="1:9" x14ac:dyDescent="0.25">
      <c r="A20" s="54" t="str">
        <f t="shared" si="0"/>
        <v/>
      </c>
      <c r="B20" s="54" t="str">
        <f>IF(A20&gt;$A$8*12,"",VLOOKUP(A20,Lists!$L$5:$N$605,2,FALSE))</f>
        <v/>
      </c>
      <c r="C20" s="54" t="str">
        <f>IF(A20&gt;$A$8*12,"",VLOOKUP(A20,Lists!$L$5:$N$605,3,FALSE))</f>
        <v/>
      </c>
      <c r="D20" s="53" t="str">
        <f t="shared" si="1"/>
        <v/>
      </c>
      <c r="E20" s="39" t="str">
        <f t="shared" si="2"/>
        <v/>
      </c>
      <c r="F20" s="39" t="str">
        <f t="shared" si="3"/>
        <v/>
      </c>
      <c r="G20" s="39" t="str">
        <f t="shared" si="4"/>
        <v/>
      </c>
      <c r="H20" s="39" t="str">
        <f>IF(A20&gt;$A$8*12,"",VLOOKUP(A20,Lists!$L$5:$O$605,4,FALSE))</f>
        <v/>
      </c>
      <c r="I20" s="39" t="str">
        <f t="shared" si="5"/>
        <v/>
      </c>
    </row>
    <row r="21" spans="1:9" x14ac:dyDescent="0.25">
      <c r="A21" s="54" t="str">
        <f t="shared" si="0"/>
        <v/>
      </c>
      <c r="B21" s="54" t="str">
        <f>IF(A21&gt;$A$8*12,"",VLOOKUP(A21,Lists!$L$5:$N$605,2,FALSE))</f>
        <v/>
      </c>
      <c r="C21" s="54" t="str">
        <f>IF(A21&gt;$A$8*12,"",VLOOKUP(A21,Lists!$L$5:$N$605,3,FALSE))</f>
        <v/>
      </c>
      <c r="D21" s="53" t="str">
        <f t="shared" si="1"/>
        <v/>
      </c>
      <c r="E21" s="39" t="str">
        <f t="shared" si="2"/>
        <v/>
      </c>
      <c r="F21" s="39" t="str">
        <f t="shared" si="3"/>
        <v/>
      </c>
      <c r="G21" s="39" t="str">
        <f t="shared" si="4"/>
        <v/>
      </c>
      <c r="H21" s="39" t="str">
        <f>IF(A21&gt;$A$8*12,"",VLOOKUP(A21,Lists!$L$5:$O$605,4,FALSE))</f>
        <v/>
      </c>
      <c r="I21" s="39" t="str">
        <f t="shared" si="5"/>
        <v/>
      </c>
    </row>
    <row r="22" spans="1:9" x14ac:dyDescent="0.25">
      <c r="A22" s="54" t="str">
        <f t="shared" si="0"/>
        <v/>
      </c>
      <c r="B22" s="54" t="str">
        <f>IF(A22&gt;$A$8*12,"",VLOOKUP(A22,Lists!$L$5:$N$605,2,FALSE))</f>
        <v/>
      </c>
      <c r="C22" s="54" t="str">
        <f>IF(A22&gt;$A$8*12,"",VLOOKUP(A22,Lists!$L$5:$N$605,3,FALSE))</f>
        <v/>
      </c>
      <c r="D22" s="53" t="str">
        <f t="shared" si="1"/>
        <v/>
      </c>
      <c r="E22" s="39" t="str">
        <f t="shared" si="2"/>
        <v/>
      </c>
      <c r="F22" s="39" t="str">
        <f t="shared" si="3"/>
        <v/>
      </c>
      <c r="G22" s="39" t="str">
        <f t="shared" si="4"/>
        <v/>
      </c>
      <c r="H22" s="39" t="str">
        <f>IF(A22&gt;$A$8*12,"",VLOOKUP(A22,Lists!$L$5:$O$605,4,FALSE))</f>
        <v/>
      </c>
      <c r="I22" s="39" t="str">
        <f t="shared" si="5"/>
        <v/>
      </c>
    </row>
    <row r="23" spans="1:9" x14ac:dyDescent="0.25">
      <c r="A23" s="54" t="str">
        <f t="shared" si="0"/>
        <v/>
      </c>
      <c r="B23" s="54" t="str">
        <f>IF(A23&gt;$A$8*12,"",VLOOKUP(A23,Lists!$L$5:$N$605,2,FALSE))</f>
        <v/>
      </c>
      <c r="C23" s="54" t="str">
        <f>IF(A23&gt;$A$8*12,"",VLOOKUP(A23,Lists!$L$5:$N$605,3,FALSE))</f>
        <v/>
      </c>
      <c r="D23" s="53" t="str">
        <f t="shared" si="1"/>
        <v/>
      </c>
      <c r="E23" s="39" t="str">
        <f t="shared" si="2"/>
        <v/>
      </c>
      <c r="F23" s="39" t="str">
        <f t="shared" si="3"/>
        <v/>
      </c>
      <c r="G23" s="39" t="str">
        <f t="shared" si="4"/>
        <v/>
      </c>
      <c r="H23" s="39" t="str">
        <f>IF(A23&gt;$A$8*12,"",VLOOKUP(A23,Lists!$L$5:$O$605,4,FALSE))</f>
        <v/>
      </c>
      <c r="I23" s="39" t="str">
        <f t="shared" si="5"/>
        <v/>
      </c>
    </row>
    <row r="24" spans="1:9" x14ac:dyDescent="0.25">
      <c r="A24" s="54" t="str">
        <f t="shared" si="0"/>
        <v/>
      </c>
      <c r="B24" s="54" t="str">
        <f>IF(A24&gt;$A$8*12,"",VLOOKUP(A24,Lists!$L$5:$N$605,2,FALSE))</f>
        <v/>
      </c>
      <c r="C24" s="54" t="str">
        <f>IF(A24&gt;$A$8*12,"",VLOOKUP(A24,Lists!$L$5:$N$605,3,FALSE))</f>
        <v/>
      </c>
      <c r="D24" s="53" t="str">
        <f t="shared" si="1"/>
        <v/>
      </c>
      <c r="E24" s="39" t="str">
        <f t="shared" si="2"/>
        <v/>
      </c>
      <c r="F24" s="39" t="str">
        <f t="shared" si="3"/>
        <v/>
      </c>
      <c r="G24" s="39" t="str">
        <f t="shared" si="4"/>
        <v/>
      </c>
      <c r="H24" s="39" t="str">
        <f>IF(A24&gt;$A$8*12,"",VLOOKUP(A24,Lists!$L$5:$O$605,4,FALSE))</f>
        <v/>
      </c>
      <c r="I24" s="39" t="str">
        <f t="shared" si="5"/>
        <v/>
      </c>
    </row>
    <row r="25" spans="1:9" x14ac:dyDescent="0.25">
      <c r="A25" s="54" t="str">
        <f t="shared" si="0"/>
        <v/>
      </c>
      <c r="B25" s="54" t="str">
        <f>IF(A25&gt;$A$8*12,"",VLOOKUP(A25,Lists!$L$5:$N$605,2,FALSE))</f>
        <v/>
      </c>
      <c r="C25" s="54" t="str">
        <f>IF(A25&gt;$A$8*12,"",VLOOKUP(A25,Lists!$L$5:$N$605,3,FALSE))</f>
        <v/>
      </c>
      <c r="D25" s="53" t="str">
        <f t="shared" si="1"/>
        <v/>
      </c>
      <c r="E25" s="39" t="str">
        <f t="shared" si="2"/>
        <v/>
      </c>
      <c r="F25" s="39" t="str">
        <f t="shared" si="3"/>
        <v/>
      </c>
      <c r="G25" s="39" t="str">
        <f t="shared" si="4"/>
        <v/>
      </c>
      <c r="H25" s="39" t="str">
        <f>IF(A25&gt;$A$8*12,"",VLOOKUP(A25,Lists!$L$5:$O$605,4,FALSE))</f>
        <v/>
      </c>
      <c r="I25" s="39" t="str">
        <f t="shared" si="5"/>
        <v/>
      </c>
    </row>
    <row r="26" spans="1:9" x14ac:dyDescent="0.25">
      <c r="A26" s="54" t="str">
        <f t="shared" si="0"/>
        <v/>
      </c>
      <c r="B26" s="54" t="str">
        <f>IF(A26&gt;$A$8*12,"",VLOOKUP(A26,Lists!$L$5:$N$605,2,FALSE))</f>
        <v/>
      </c>
      <c r="C26" s="54" t="str">
        <f>IF(A26&gt;$A$8*12,"",VLOOKUP(A26,Lists!$L$5:$N$605,3,FALSE))</f>
        <v/>
      </c>
      <c r="D26" s="53" t="str">
        <f t="shared" si="1"/>
        <v/>
      </c>
      <c r="E26" s="39" t="str">
        <f t="shared" si="2"/>
        <v/>
      </c>
      <c r="F26" s="39" t="str">
        <f t="shared" si="3"/>
        <v/>
      </c>
      <c r="G26" s="39" t="str">
        <f t="shared" si="4"/>
        <v/>
      </c>
      <c r="H26" s="39" t="str">
        <f>IF(A26&gt;$A$8*12,"",VLOOKUP(A26,Lists!$L$5:$O$605,4,FALSE))</f>
        <v/>
      </c>
      <c r="I26" s="39" t="str">
        <f t="shared" si="5"/>
        <v/>
      </c>
    </row>
    <row r="27" spans="1:9" x14ac:dyDescent="0.25">
      <c r="A27" s="54" t="str">
        <f t="shared" si="0"/>
        <v/>
      </c>
      <c r="B27" s="54" t="str">
        <f>IF(A27&gt;$A$8*12,"",VLOOKUP(A27,Lists!$L$5:$N$605,2,FALSE))</f>
        <v/>
      </c>
      <c r="C27" s="54" t="str">
        <f>IF(A27&gt;$A$8*12,"",VLOOKUP(A27,Lists!$L$5:$N$605,3,FALSE))</f>
        <v/>
      </c>
      <c r="D27" s="53" t="str">
        <f t="shared" si="1"/>
        <v/>
      </c>
      <c r="E27" s="39" t="str">
        <f t="shared" si="2"/>
        <v/>
      </c>
      <c r="F27" s="39" t="str">
        <f t="shared" si="3"/>
        <v/>
      </c>
      <c r="G27" s="39" t="str">
        <f t="shared" si="4"/>
        <v/>
      </c>
      <c r="H27" s="39" t="str">
        <f>IF(A27&gt;$A$8*12,"",VLOOKUP(A27,Lists!$L$5:$O$605,4,FALSE))</f>
        <v/>
      </c>
      <c r="I27" s="39" t="str">
        <f t="shared" si="5"/>
        <v/>
      </c>
    </row>
    <row r="28" spans="1:9" x14ac:dyDescent="0.25">
      <c r="A28" s="54" t="str">
        <f t="shared" si="0"/>
        <v/>
      </c>
      <c r="B28" s="54" t="str">
        <f>IF(A28&gt;$A$8*12,"",VLOOKUP(A28,Lists!$L$5:$N$605,2,FALSE))</f>
        <v/>
      </c>
      <c r="C28" s="54" t="str">
        <f>IF(A28&gt;$A$8*12,"",VLOOKUP(A28,Lists!$L$5:$N$605,3,FALSE))</f>
        <v/>
      </c>
      <c r="D28" s="53" t="str">
        <f t="shared" si="1"/>
        <v/>
      </c>
      <c r="E28" s="39" t="str">
        <f t="shared" si="2"/>
        <v/>
      </c>
      <c r="F28" s="39" t="str">
        <f t="shared" si="3"/>
        <v/>
      </c>
      <c r="G28" s="39" t="str">
        <f t="shared" si="4"/>
        <v/>
      </c>
      <c r="H28" s="39" t="str">
        <f>IF(A28&gt;$A$8*12,"",VLOOKUP(A28,Lists!$L$5:$O$605,4,FALSE))</f>
        <v/>
      </c>
      <c r="I28" s="39" t="str">
        <f t="shared" si="5"/>
        <v/>
      </c>
    </row>
    <row r="29" spans="1:9" x14ac:dyDescent="0.25">
      <c r="A29" s="54" t="str">
        <f t="shared" si="0"/>
        <v/>
      </c>
      <c r="B29" s="54" t="str">
        <f>IF(A29&gt;$A$8*12,"",VLOOKUP(A29,Lists!$L$5:$N$605,2,FALSE))</f>
        <v/>
      </c>
      <c r="C29" s="54" t="str">
        <f>IF(A29&gt;$A$8*12,"",VLOOKUP(A29,Lists!$L$5:$N$605,3,FALSE))</f>
        <v/>
      </c>
      <c r="D29" s="53" t="str">
        <f t="shared" si="1"/>
        <v/>
      </c>
      <c r="E29" s="39" t="str">
        <f t="shared" si="2"/>
        <v/>
      </c>
      <c r="F29" s="39" t="str">
        <f t="shared" si="3"/>
        <v/>
      </c>
      <c r="G29" s="39" t="str">
        <f t="shared" si="4"/>
        <v/>
      </c>
      <c r="H29" s="39" t="str">
        <f>IF(A29&gt;$A$8*12,"",VLOOKUP(A29,Lists!$L$5:$O$605,4,FALSE))</f>
        <v/>
      </c>
      <c r="I29" s="39" t="str">
        <f t="shared" si="5"/>
        <v/>
      </c>
    </row>
    <row r="30" spans="1:9" x14ac:dyDescent="0.25">
      <c r="A30" s="54" t="str">
        <f t="shared" si="0"/>
        <v/>
      </c>
      <c r="B30" s="54" t="str">
        <f>IF(A30&gt;$A$8*12,"",VLOOKUP(A30,Lists!$L$5:$N$605,2,FALSE))</f>
        <v/>
      </c>
      <c r="C30" s="54" t="str">
        <f>IF(A30&gt;$A$8*12,"",VLOOKUP(A30,Lists!$L$5:$N$605,3,FALSE))</f>
        <v/>
      </c>
      <c r="D30" s="53" t="str">
        <f t="shared" si="1"/>
        <v/>
      </c>
      <c r="E30" s="39" t="str">
        <f t="shared" si="2"/>
        <v/>
      </c>
      <c r="F30" s="39" t="str">
        <f t="shared" si="3"/>
        <v/>
      </c>
      <c r="G30" s="39" t="str">
        <f t="shared" si="4"/>
        <v/>
      </c>
      <c r="H30" s="39" t="str">
        <f>IF(A30&gt;$A$8*12,"",VLOOKUP(A30,Lists!$L$5:$O$605,4,FALSE))</f>
        <v/>
      </c>
      <c r="I30" s="39" t="str">
        <f t="shared" si="5"/>
        <v/>
      </c>
    </row>
    <row r="31" spans="1:9" x14ac:dyDescent="0.25">
      <c r="A31" s="54" t="str">
        <f t="shared" si="0"/>
        <v/>
      </c>
      <c r="B31" s="54" t="str">
        <f>IF(A31&gt;$A$8*12,"",VLOOKUP(A31,Lists!$L$5:$N$605,2,FALSE))</f>
        <v/>
      </c>
      <c r="C31" s="54" t="str">
        <f>IF(A31&gt;$A$8*12,"",VLOOKUP(A31,Lists!$L$5:$N$605,3,FALSE))</f>
        <v/>
      </c>
      <c r="D31" s="53" t="str">
        <f t="shared" si="1"/>
        <v/>
      </c>
      <c r="E31" s="39" t="str">
        <f t="shared" si="2"/>
        <v/>
      </c>
      <c r="F31" s="39" t="str">
        <f t="shared" si="3"/>
        <v/>
      </c>
      <c r="G31" s="39" t="str">
        <f t="shared" si="4"/>
        <v/>
      </c>
      <c r="H31" s="39" t="str">
        <f>IF(A31&gt;$A$8*12,"",VLOOKUP(A31,Lists!$L$5:$O$605,4,FALSE))</f>
        <v/>
      </c>
      <c r="I31" s="39" t="str">
        <f t="shared" si="5"/>
        <v/>
      </c>
    </row>
    <row r="32" spans="1:9" x14ac:dyDescent="0.25">
      <c r="A32" s="54" t="str">
        <f t="shared" si="0"/>
        <v/>
      </c>
      <c r="B32" s="54" t="str">
        <f>IF(A32&gt;$A$8*12,"",VLOOKUP(A32,Lists!$L$5:$N$605,2,FALSE))</f>
        <v/>
      </c>
      <c r="C32" s="54" t="str">
        <f>IF(A32&gt;$A$8*12,"",VLOOKUP(A32,Lists!$L$5:$N$605,3,FALSE))</f>
        <v/>
      </c>
      <c r="D32" s="53" t="str">
        <f t="shared" si="1"/>
        <v/>
      </c>
      <c r="E32" s="39" t="str">
        <f t="shared" si="2"/>
        <v/>
      </c>
      <c r="F32" s="39" t="str">
        <f t="shared" si="3"/>
        <v/>
      </c>
      <c r="G32" s="39" t="str">
        <f t="shared" si="4"/>
        <v/>
      </c>
      <c r="H32" s="39" t="str">
        <f>IF(A32&gt;$A$8*12,"",VLOOKUP(A32,Lists!$L$5:$O$605,4,FALSE))</f>
        <v/>
      </c>
      <c r="I32" s="39" t="str">
        <f t="shared" si="5"/>
        <v/>
      </c>
    </row>
    <row r="33" spans="1:9" x14ac:dyDescent="0.25">
      <c r="A33" s="54" t="str">
        <f t="shared" si="0"/>
        <v/>
      </c>
      <c r="B33" s="54" t="str">
        <f>IF(A33&gt;$A$8*12,"",VLOOKUP(A33,Lists!$L$5:$N$605,2,FALSE))</f>
        <v/>
      </c>
      <c r="C33" s="54" t="str">
        <f>IF(A33&gt;$A$8*12,"",VLOOKUP(A33,Lists!$L$5:$N$605,3,FALSE))</f>
        <v/>
      </c>
      <c r="D33" s="53" t="str">
        <f t="shared" si="1"/>
        <v/>
      </c>
      <c r="E33" s="39" t="str">
        <f t="shared" si="2"/>
        <v/>
      </c>
      <c r="F33" s="39" t="str">
        <f t="shared" si="3"/>
        <v/>
      </c>
      <c r="G33" s="39" t="str">
        <f t="shared" si="4"/>
        <v/>
      </c>
      <c r="H33" s="39" t="str">
        <f>IF(A33&gt;$A$8*12,"",VLOOKUP(A33,Lists!$L$5:$O$605,4,FALSE))</f>
        <v/>
      </c>
      <c r="I33" s="39" t="str">
        <f t="shared" si="5"/>
        <v/>
      </c>
    </row>
    <row r="34" spans="1:9" x14ac:dyDescent="0.25">
      <c r="A34" s="54" t="str">
        <f t="shared" si="0"/>
        <v/>
      </c>
      <c r="B34" s="54" t="str">
        <f>IF(A34&gt;$A$8*12,"",VLOOKUP(A34,Lists!$L$5:$N$605,2,FALSE))</f>
        <v/>
      </c>
      <c r="C34" s="54" t="str">
        <f>IF(A34&gt;$A$8*12,"",VLOOKUP(A34,Lists!$L$5:$N$605,3,FALSE))</f>
        <v/>
      </c>
      <c r="D34" s="53" t="str">
        <f t="shared" si="1"/>
        <v/>
      </c>
      <c r="E34" s="39" t="str">
        <f t="shared" si="2"/>
        <v/>
      </c>
      <c r="F34" s="39" t="str">
        <f t="shared" si="3"/>
        <v/>
      </c>
      <c r="G34" s="39" t="str">
        <f t="shared" si="4"/>
        <v/>
      </c>
      <c r="H34" s="39" t="str">
        <f>IF(A34&gt;$A$8*12,"",VLOOKUP(A34,Lists!$L$5:$O$605,4,FALSE))</f>
        <v/>
      </c>
      <c r="I34" s="39" t="str">
        <f t="shared" si="5"/>
        <v/>
      </c>
    </row>
    <row r="35" spans="1:9" x14ac:dyDescent="0.25">
      <c r="A35" s="54" t="str">
        <f t="shared" si="0"/>
        <v/>
      </c>
      <c r="B35" s="54" t="str">
        <f>IF(A35&gt;$A$8*12,"",VLOOKUP(A35,Lists!$L$5:$N$605,2,FALSE))</f>
        <v/>
      </c>
      <c r="C35" s="54" t="str">
        <f>IF(A35&gt;$A$8*12,"",VLOOKUP(A35,Lists!$L$5:$N$605,3,FALSE))</f>
        <v/>
      </c>
      <c r="D35" s="53" t="str">
        <f t="shared" si="1"/>
        <v/>
      </c>
      <c r="E35" s="39" t="str">
        <f t="shared" si="2"/>
        <v/>
      </c>
      <c r="F35" s="39" t="str">
        <f t="shared" si="3"/>
        <v/>
      </c>
      <c r="G35" s="39" t="str">
        <f t="shared" si="4"/>
        <v/>
      </c>
      <c r="H35" s="39" t="str">
        <f>IF(A35&gt;$A$8*12,"",VLOOKUP(A35,Lists!$L$5:$O$605,4,FALSE))</f>
        <v/>
      </c>
      <c r="I35" s="39" t="str">
        <f t="shared" si="5"/>
        <v/>
      </c>
    </row>
    <row r="36" spans="1:9" x14ac:dyDescent="0.25">
      <c r="A36" s="54" t="str">
        <f t="shared" si="0"/>
        <v/>
      </c>
      <c r="B36" s="54" t="str">
        <f>IF(A36&gt;$A$8*12,"",VLOOKUP(A36,Lists!$L$5:$N$605,2,FALSE))</f>
        <v/>
      </c>
      <c r="C36" s="54" t="str">
        <f>IF(A36&gt;$A$8*12,"",VLOOKUP(A36,Lists!$L$5:$N$605,3,FALSE))</f>
        <v/>
      </c>
      <c r="D36" s="53" t="str">
        <f t="shared" si="1"/>
        <v/>
      </c>
      <c r="E36" s="39" t="str">
        <f t="shared" si="2"/>
        <v/>
      </c>
      <c r="F36" s="39" t="str">
        <f t="shared" si="3"/>
        <v/>
      </c>
      <c r="G36" s="39" t="str">
        <f t="shared" si="4"/>
        <v/>
      </c>
      <c r="H36" s="39" t="str">
        <f>IF(A36&gt;$A$8*12,"",VLOOKUP(A36,Lists!$L$5:$O$605,4,FALSE))</f>
        <v/>
      </c>
      <c r="I36" s="39" t="str">
        <f t="shared" si="5"/>
        <v/>
      </c>
    </row>
    <row r="37" spans="1:9" x14ac:dyDescent="0.25">
      <c r="A37" s="54" t="str">
        <f t="shared" si="0"/>
        <v/>
      </c>
      <c r="B37" s="54" t="str">
        <f>IF(A37&gt;$A$8*12,"",VLOOKUP(A37,Lists!$L$5:$N$605,2,FALSE))</f>
        <v/>
      </c>
      <c r="C37" s="54" t="str">
        <f>IF(A37&gt;$A$8*12,"",VLOOKUP(A37,Lists!$L$5:$N$605,3,FALSE))</f>
        <v/>
      </c>
      <c r="D37" s="53" t="str">
        <f t="shared" si="1"/>
        <v/>
      </c>
      <c r="E37" s="39" t="str">
        <f t="shared" si="2"/>
        <v/>
      </c>
      <c r="F37" s="39" t="str">
        <f t="shared" si="3"/>
        <v/>
      </c>
      <c r="G37" s="39" t="str">
        <f t="shared" si="4"/>
        <v/>
      </c>
      <c r="H37" s="39" t="str">
        <f>IF(A37&gt;$A$8*12,"",VLOOKUP(A37,Lists!$L$5:$O$605,4,FALSE))</f>
        <v/>
      </c>
      <c r="I37" s="39" t="str">
        <f t="shared" si="5"/>
        <v/>
      </c>
    </row>
    <row r="38" spans="1:9" x14ac:dyDescent="0.25">
      <c r="A38" s="54" t="str">
        <f t="shared" si="0"/>
        <v/>
      </c>
      <c r="B38" s="54" t="str">
        <f>IF(A38&gt;$A$8*12,"",VLOOKUP(A38,Lists!$L$5:$N$605,2,FALSE))</f>
        <v/>
      </c>
      <c r="C38" s="54" t="str">
        <f>IF(A38&gt;$A$8*12,"",VLOOKUP(A38,Lists!$L$5:$N$605,3,FALSE))</f>
        <v/>
      </c>
      <c r="D38" s="53" t="str">
        <f t="shared" si="1"/>
        <v/>
      </c>
      <c r="E38" s="39" t="str">
        <f t="shared" si="2"/>
        <v/>
      </c>
      <c r="F38" s="39" t="str">
        <f t="shared" si="3"/>
        <v/>
      </c>
      <c r="G38" s="39" t="str">
        <f t="shared" si="4"/>
        <v/>
      </c>
      <c r="H38" s="39" t="str">
        <f>IF(A38&gt;$A$8*12,"",VLOOKUP(A38,Lists!$L$5:$O$605,4,FALSE))</f>
        <v/>
      </c>
      <c r="I38" s="39" t="str">
        <f t="shared" si="5"/>
        <v/>
      </c>
    </row>
    <row r="39" spans="1:9" x14ac:dyDescent="0.25">
      <c r="A39" s="54" t="str">
        <f t="shared" si="0"/>
        <v/>
      </c>
      <c r="B39" s="54" t="str">
        <f>IF(A39&gt;$A$8*12,"",VLOOKUP(A39,Lists!$L$5:$N$605,2,FALSE))</f>
        <v/>
      </c>
      <c r="C39" s="54" t="str">
        <f>IF(A39&gt;$A$8*12,"",VLOOKUP(A39,Lists!$L$5:$N$605,3,FALSE))</f>
        <v/>
      </c>
      <c r="D39" s="53" t="str">
        <f t="shared" si="1"/>
        <v/>
      </c>
      <c r="E39" s="39" t="str">
        <f t="shared" si="2"/>
        <v/>
      </c>
      <c r="F39" s="39" t="str">
        <f t="shared" si="3"/>
        <v/>
      </c>
      <c r="G39" s="39" t="str">
        <f t="shared" si="4"/>
        <v/>
      </c>
      <c r="H39" s="39" t="str">
        <f>IF(A39&gt;$A$8*12,"",VLOOKUP(A39,Lists!$L$5:$O$605,4,FALSE))</f>
        <v/>
      </c>
      <c r="I39" s="39" t="str">
        <f t="shared" si="5"/>
        <v/>
      </c>
    </row>
    <row r="40" spans="1:9" x14ac:dyDescent="0.25">
      <c r="A40" s="54" t="str">
        <f t="shared" si="0"/>
        <v/>
      </c>
      <c r="B40" s="54" t="str">
        <f>IF(A40&gt;$A$8*12,"",VLOOKUP(A40,Lists!$L$5:$N$605,2,FALSE))</f>
        <v/>
      </c>
      <c r="C40" s="54" t="str">
        <f>IF(A40&gt;$A$8*12,"",VLOOKUP(A40,Lists!$L$5:$N$605,3,FALSE))</f>
        <v/>
      </c>
      <c r="D40" s="53" t="str">
        <f t="shared" si="1"/>
        <v/>
      </c>
      <c r="E40" s="39" t="str">
        <f t="shared" si="2"/>
        <v/>
      </c>
      <c r="F40" s="39" t="str">
        <f t="shared" si="3"/>
        <v/>
      </c>
      <c r="G40" s="39" t="str">
        <f t="shared" si="4"/>
        <v/>
      </c>
      <c r="H40" s="39" t="str">
        <f>IF(A40&gt;$A$8*12,"",VLOOKUP(A40,Lists!$L$5:$O$605,4,FALSE))</f>
        <v/>
      </c>
      <c r="I40" s="39" t="str">
        <f t="shared" si="5"/>
        <v/>
      </c>
    </row>
    <row r="41" spans="1:9" x14ac:dyDescent="0.25">
      <c r="A41" s="54" t="str">
        <f t="shared" si="0"/>
        <v/>
      </c>
      <c r="B41" s="54" t="str">
        <f>IF(A41&gt;$A$8*12,"",VLOOKUP(A41,Lists!$L$5:$N$605,2,FALSE))</f>
        <v/>
      </c>
      <c r="C41" s="54" t="str">
        <f>IF(A41&gt;$A$8*12,"",VLOOKUP(A41,Lists!$L$5:$N$605,3,FALSE))</f>
        <v/>
      </c>
      <c r="D41" s="53" t="str">
        <f t="shared" si="1"/>
        <v/>
      </c>
      <c r="E41" s="39" t="str">
        <f t="shared" si="2"/>
        <v/>
      </c>
      <c r="F41" s="39" t="str">
        <f t="shared" si="3"/>
        <v/>
      </c>
      <c r="G41" s="39" t="str">
        <f t="shared" si="4"/>
        <v/>
      </c>
      <c r="H41" s="39" t="str">
        <f>IF(A41&gt;$A$8*12,"",VLOOKUP(A41,Lists!$L$5:$O$605,4,FALSE))</f>
        <v/>
      </c>
      <c r="I41" s="39" t="str">
        <f t="shared" si="5"/>
        <v/>
      </c>
    </row>
    <row r="42" spans="1:9" x14ac:dyDescent="0.25">
      <c r="A42" s="54" t="str">
        <f t="shared" si="0"/>
        <v/>
      </c>
      <c r="B42" s="54" t="str">
        <f>IF(A42&gt;$A$8*12,"",VLOOKUP(A42,Lists!$L$5:$N$605,2,FALSE))</f>
        <v/>
      </c>
      <c r="C42" s="54" t="str">
        <f>IF(A42&gt;$A$8*12,"",VLOOKUP(A42,Lists!$L$5:$N$605,3,FALSE))</f>
        <v/>
      </c>
      <c r="D42" s="53" t="str">
        <f t="shared" si="1"/>
        <v/>
      </c>
      <c r="E42" s="39" t="str">
        <f t="shared" si="2"/>
        <v/>
      </c>
      <c r="F42" s="39" t="str">
        <f t="shared" si="3"/>
        <v/>
      </c>
      <c r="G42" s="39" t="str">
        <f t="shared" si="4"/>
        <v/>
      </c>
      <c r="H42" s="39" t="str">
        <f>IF(A42&gt;$A$8*12,"",VLOOKUP(A42,Lists!$L$5:$O$605,4,FALSE))</f>
        <v/>
      </c>
      <c r="I42" s="39" t="str">
        <f t="shared" si="5"/>
        <v/>
      </c>
    </row>
    <row r="43" spans="1:9" x14ac:dyDescent="0.25">
      <c r="A43" s="54" t="str">
        <f t="shared" si="0"/>
        <v/>
      </c>
      <c r="B43" s="54" t="str">
        <f>IF(A43&gt;$A$8*12,"",VLOOKUP(A43,Lists!$L$5:$N$605,2,FALSE))</f>
        <v/>
      </c>
      <c r="C43" s="54" t="str">
        <f>IF(A43&gt;$A$8*12,"",VLOOKUP(A43,Lists!$L$5:$N$605,3,FALSE))</f>
        <v/>
      </c>
      <c r="D43" s="53" t="str">
        <f t="shared" si="1"/>
        <v/>
      </c>
      <c r="E43" s="39" t="str">
        <f t="shared" si="2"/>
        <v/>
      </c>
      <c r="F43" s="39" t="str">
        <f t="shared" si="3"/>
        <v/>
      </c>
      <c r="G43" s="39" t="str">
        <f t="shared" si="4"/>
        <v/>
      </c>
      <c r="H43" s="39" t="str">
        <f>IF(A43&gt;$A$8*12,"",VLOOKUP(A43,Lists!$L$5:$O$605,4,FALSE))</f>
        <v/>
      </c>
      <c r="I43" s="39" t="str">
        <f t="shared" si="5"/>
        <v/>
      </c>
    </row>
    <row r="44" spans="1:9" x14ac:dyDescent="0.25">
      <c r="A44" s="54" t="str">
        <f t="shared" si="0"/>
        <v/>
      </c>
      <c r="B44" s="54" t="str">
        <f>IF(A44&gt;$A$8*12,"",VLOOKUP(A44,Lists!$L$5:$N$605,2,FALSE))</f>
        <v/>
      </c>
      <c r="C44" s="54" t="str">
        <f>IF(A44&gt;$A$8*12,"",VLOOKUP(A44,Lists!$L$5:$N$605,3,FALSE))</f>
        <v/>
      </c>
      <c r="D44" s="53" t="str">
        <f t="shared" si="1"/>
        <v/>
      </c>
      <c r="E44" s="39" t="str">
        <f t="shared" si="2"/>
        <v/>
      </c>
      <c r="F44" s="39" t="str">
        <f t="shared" si="3"/>
        <v/>
      </c>
      <c r="G44" s="39" t="str">
        <f t="shared" si="4"/>
        <v/>
      </c>
      <c r="H44" s="39" t="str">
        <f>IF(A44&gt;$A$8*12,"",VLOOKUP(A44,Lists!$L$5:$O$605,4,FALSE))</f>
        <v/>
      </c>
      <c r="I44" s="39" t="str">
        <f t="shared" si="5"/>
        <v/>
      </c>
    </row>
    <row r="45" spans="1:9" x14ac:dyDescent="0.25">
      <c r="A45" s="54" t="str">
        <f t="shared" si="0"/>
        <v/>
      </c>
      <c r="B45" s="54" t="str">
        <f>IF(A45&gt;$A$8*12,"",VLOOKUP(A45,Lists!$L$5:$N$605,2,FALSE))</f>
        <v/>
      </c>
      <c r="C45" s="54" t="str">
        <f>IF(A45&gt;$A$8*12,"",VLOOKUP(A45,Lists!$L$5:$N$605,3,FALSE))</f>
        <v/>
      </c>
      <c r="D45" s="53" t="str">
        <f t="shared" si="1"/>
        <v/>
      </c>
      <c r="E45" s="39" t="str">
        <f t="shared" si="2"/>
        <v/>
      </c>
      <c r="F45" s="39" t="str">
        <f t="shared" si="3"/>
        <v/>
      </c>
      <c r="G45" s="39" t="str">
        <f t="shared" si="4"/>
        <v/>
      </c>
      <c r="H45" s="39" t="str">
        <f>IF(A45&gt;$A$8*12,"",VLOOKUP(A45,Lists!$L$5:$O$605,4,FALSE))</f>
        <v/>
      </c>
      <c r="I45" s="39" t="str">
        <f t="shared" si="5"/>
        <v/>
      </c>
    </row>
    <row r="46" spans="1:9" x14ac:dyDescent="0.25">
      <c r="A46" s="54" t="str">
        <f t="shared" si="0"/>
        <v/>
      </c>
      <c r="B46" s="54" t="str">
        <f>IF(A46&gt;$A$8*12,"",VLOOKUP(A46,Lists!$L$5:$N$605,2,FALSE))</f>
        <v/>
      </c>
      <c r="C46" s="54" t="str">
        <f>IF(A46&gt;$A$8*12,"",VLOOKUP(A46,Lists!$L$5:$N$605,3,FALSE))</f>
        <v/>
      </c>
      <c r="D46" s="53" t="str">
        <f t="shared" si="1"/>
        <v/>
      </c>
      <c r="E46" s="39" t="str">
        <f t="shared" si="2"/>
        <v/>
      </c>
      <c r="F46" s="39" t="str">
        <f t="shared" si="3"/>
        <v/>
      </c>
      <c r="G46" s="39" t="str">
        <f t="shared" si="4"/>
        <v/>
      </c>
      <c r="H46" s="39" t="str">
        <f>IF(A46&gt;$A$8*12,"",VLOOKUP(A46,Lists!$L$5:$O$605,4,FALSE))</f>
        <v/>
      </c>
      <c r="I46" s="39" t="str">
        <f t="shared" si="5"/>
        <v/>
      </c>
    </row>
    <row r="47" spans="1:9" x14ac:dyDescent="0.25">
      <c r="A47" s="54" t="str">
        <f t="shared" si="0"/>
        <v/>
      </c>
      <c r="B47" s="54" t="str">
        <f>IF(A47&gt;$A$8*12,"",VLOOKUP(A47,Lists!$L$5:$N$605,2,FALSE))</f>
        <v/>
      </c>
      <c r="C47" s="54" t="str">
        <f>IF(A47&gt;$A$8*12,"",VLOOKUP(A47,Lists!$L$5:$N$605,3,FALSE))</f>
        <v/>
      </c>
      <c r="D47" s="53" t="str">
        <f t="shared" si="1"/>
        <v/>
      </c>
      <c r="E47" s="39" t="str">
        <f t="shared" si="2"/>
        <v/>
      </c>
      <c r="F47" s="39" t="str">
        <f t="shared" si="3"/>
        <v/>
      </c>
      <c r="G47" s="39" t="str">
        <f t="shared" si="4"/>
        <v/>
      </c>
      <c r="H47" s="39" t="str">
        <f>IF(A47&gt;$A$8*12,"",VLOOKUP(A47,Lists!$L$5:$O$605,4,FALSE))</f>
        <v/>
      </c>
      <c r="I47" s="39" t="str">
        <f t="shared" si="5"/>
        <v/>
      </c>
    </row>
    <row r="48" spans="1:9" x14ac:dyDescent="0.25">
      <c r="A48" s="54" t="str">
        <f t="shared" si="0"/>
        <v/>
      </c>
      <c r="B48" s="54" t="str">
        <f>IF(A48&gt;$A$8*12,"",VLOOKUP(A48,Lists!$L$5:$N$605,2,FALSE))</f>
        <v/>
      </c>
      <c r="C48" s="54" t="str">
        <f>IF(A48&gt;$A$8*12,"",VLOOKUP(A48,Lists!$L$5:$N$605,3,FALSE))</f>
        <v/>
      </c>
      <c r="D48" s="53" t="str">
        <f t="shared" si="1"/>
        <v/>
      </c>
      <c r="E48" s="39" t="str">
        <f t="shared" si="2"/>
        <v/>
      </c>
      <c r="F48" s="39" t="str">
        <f t="shared" si="3"/>
        <v/>
      </c>
      <c r="G48" s="39" t="str">
        <f t="shared" si="4"/>
        <v/>
      </c>
      <c r="H48" s="39" t="str">
        <f>IF(A48&gt;$A$8*12,"",VLOOKUP(A48,Lists!$L$5:$O$605,4,FALSE))</f>
        <v/>
      </c>
      <c r="I48" s="39" t="str">
        <f t="shared" si="5"/>
        <v/>
      </c>
    </row>
    <row r="49" spans="1:9" x14ac:dyDescent="0.25">
      <c r="A49" s="54" t="str">
        <f t="shared" si="0"/>
        <v/>
      </c>
      <c r="B49" s="54" t="str">
        <f>IF(A49&gt;$A$8*12,"",VLOOKUP(A49,Lists!$L$5:$N$605,2,FALSE))</f>
        <v/>
      </c>
      <c r="C49" s="54" t="str">
        <f>IF(A49&gt;$A$8*12,"",VLOOKUP(A49,Lists!$L$5:$N$605,3,FALSE))</f>
        <v/>
      </c>
      <c r="D49" s="53" t="str">
        <f t="shared" si="1"/>
        <v/>
      </c>
      <c r="E49" s="39" t="str">
        <f t="shared" si="2"/>
        <v/>
      </c>
      <c r="F49" s="39" t="str">
        <f t="shared" si="3"/>
        <v/>
      </c>
      <c r="G49" s="39" t="str">
        <f t="shared" si="4"/>
        <v/>
      </c>
      <c r="H49" s="39" t="str">
        <f>IF(A49&gt;$A$8*12,"",VLOOKUP(A49,Lists!$L$5:$O$605,4,FALSE))</f>
        <v/>
      </c>
      <c r="I49" s="39" t="str">
        <f t="shared" si="5"/>
        <v/>
      </c>
    </row>
    <row r="50" spans="1:9" x14ac:dyDescent="0.25">
      <c r="A50" s="54" t="str">
        <f t="shared" si="0"/>
        <v/>
      </c>
      <c r="B50" s="54" t="str">
        <f>IF(A50&gt;$A$8*12,"",VLOOKUP(A50,Lists!$L$5:$N$605,2,FALSE))</f>
        <v/>
      </c>
      <c r="C50" s="54" t="str">
        <f>IF(A50&gt;$A$8*12,"",VLOOKUP(A50,Lists!$L$5:$N$605,3,FALSE))</f>
        <v/>
      </c>
      <c r="D50" s="53" t="str">
        <f t="shared" si="1"/>
        <v/>
      </c>
      <c r="E50" s="39" t="str">
        <f t="shared" si="2"/>
        <v/>
      </c>
      <c r="F50" s="39" t="str">
        <f t="shared" si="3"/>
        <v/>
      </c>
      <c r="G50" s="39" t="str">
        <f t="shared" si="4"/>
        <v/>
      </c>
      <c r="H50" s="39" t="str">
        <f>IF(A50&gt;$A$8*12,"",VLOOKUP(A50,Lists!$L$5:$O$605,4,FALSE))</f>
        <v/>
      </c>
      <c r="I50" s="39" t="str">
        <f t="shared" si="5"/>
        <v/>
      </c>
    </row>
    <row r="51" spans="1:9" x14ac:dyDescent="0.25">
      <c r="A51" s="54" t="str">
        <f t="shared" si="0"/>
        <v/>
      </c>
      <c r="B51" s="54" t="str">
        <f>IF(A51&gt;$A$8*12,"",VLOOKUP(A51,Lists!$L$5:$N$605,2,FALSE))</f>
        <v/>
      </c>
      <c r="C51" s="54" t="str">
        <f>IF(A51&gt;$A$8*12,"",VLOOKUP(A51,Lists!$L$5:$N$605,3,FALSE))</f>
        <v/>
      </c>
      <c r="D51" s="53" t="str">
        <f t="shared" si="1"/>
        <v/>
      </c>
      <c r="E51" s="39" t="str">
        <f t="shared" si="2"/>
        <v/>
      </c>
      <c r="F51" s="39" t="str">
        <f t="shared" si="3"/>
        <v/>
      </c>
      <c r="G51" s="39" t="str">
        <f t="shared" si="4"/>
        <v/>
      </c>
      <c r="H51" s="39" t="str">
        <f>IF(A51&gt;$A$8*12,"",VLOOKUP(A51,Lists!$L$5:$O$605,4,FALSE))</f>
        <v/>
      </c>
      <c r="I51" s="39" t="str">
        <f t="shared" si="5"/>
        <v/>
      </c>
    </row>
    <row r="52" spans="1:9" x14ac:dyDescent="0.25">
      <c r="A52" s="54" t="str">
        <f t="shared" si="0"/>
        <v/>
      </c>
      <c r="B52" s="54" t="str">
        <f>IF(A52&gt;$A$8*12,"",VLOOKUP(A52,Lists!$L$5:$N$605,2,FALSE))</f>
        <v/>
      </c>
      <c r="C52" s="54" t="str">
        <f>IF(A52&gt;$A$8*12,"",VLOOKUP(A52,Lists!$L$5:$N$605,3,FALSE))</f>
        <v/>
      </c>
      <c r="D52" s="53" t="str">
        <f t="shared" si="1"/>
        <v/>
      </c>
      <c r="E52" s="39" t="str">
        <f t="shared" si="2"/>
        <v/>
      </c>
      <c r="F52" s="39" t="str">
        <f t="shared" si="3"/>
        <v/>
      </c>
      <c r="G52" s="39" t="str">
        <f t="shared" si="4"/>
        <v/>
      </c>
      <c r="H52" s="39" t="str">
        <f>IF(A52&gt;$A$8*12,"",VLOOKUP(A52,Lists!$L$5:$O$605,4,FALSE))</f>
        <v/>
      </c>
      <c r="I52" s="39" t="str">
        <f t="shared" si="5"/>
        <v/>
      </c>
    </row>
    <row r="53" spans="1:9" x14ac:dyDescent="0.25">
      <c r="A53" s="54" t="str">
        <f t="shared" si="0"/>
        <v/>
      </c>
      <c r="B53" s="54" t="str">
        <f>IF(A53&gt;$A$8*12,"",VLOOKUP(A53,Lists!$L$5:$N$605,2,FALSE))</f>
        <v/>
      </c>
      <c r="C53" s="54" t="str">
        <f>IF(A53&gt;$A$8*12,"",VLOOKUP(A53,Lists!$L$5:$N$605,3,FALSE))</f>
        <v/>
      </c>
      <c r="D53" s="53" t="str">
        <f t="shared" si="1"/>
        <v/>
      </c>
      <c r="E53" s="39" t="str">
        <f t="shared" si="2"/>
        <v/>
      </c>
      <c r="F53" s="39" t="str">
        <f t="shared" si="3"/>
        <v/>
      </c>
      <c r="G53" s="39" t="str">
        <f t="shared" si="4"/>
        <v/>
      </c>
      <c r="H53" s="39" t="str">
        <f>IF(A53&gt;$A$8*12,"",VLOOKUP(A53,Lists!$L$5:$O$605,4,FALSE))</f>
        <v/>
      </c>
      <c r="I53" s="39" t="str">
        <f t="shared" si="5"/>
        <v/>
      </c>
    </row>
    <row r="54" spans="1:9" x14ac:dyDescent="0.25">
      <c r="A54" s="54" t="str">
        <f t="shared" si="0"/>
        <v/>
      </c>
      <c r="B54" s="54" t="str">
        <f>IF(A54&gt;$A$8*12,"",VLOOKUP(A54,Lists!$L$5:$N$605,2,FALSE))</f>
        <v/>
      </c>
      <c r="C54" s="54" t="str">
        <f>IF(A54&gt;$A$8*12,"",VLOOKUP(A54,Lists!$L$5:$N$605,3,FALSE))</f>
        <v/>
      </c>
      <c r="D54" s="53" t="str">
        <f t="shared" si="1"/>
        <v/>
      </c>
      <c r="E54" s="39" t="str">
        <f t="shared" si="2"/>
        <v/>
      </c>
      <c r="F54" s="39" t="str">
        <f t="shared" si="3"/>
        <v/>
      </c>
      <c r="G54" s="39" t="str">
        <f t="shared" si="4"/>
        <v/>
      </c>
      <c r="H54" s="39" t="str">
        <f>IF(A54&gt;$A$8*12,"",VLOOKUP(A54,Lists!$L$5:$O$605,4,FALSE))</f>
        <v/>
      </c>
      <c r="I54" s="39" t="str">
        <f t="shared" si="5"/>
        <v/>
      </c>
    </row>
    <row r="55" spans="1:9" x14ac:dyDescent="0.25">
      <c r="A55" s="54" t="str">
        <f t="shared" si="0"/>
        <v/>
      </c>
      <c r="B55" s="54" t="str">
        <f>IF(A55&gt;$A$8*12,"",VLOOKUP(A55,Lists!$L$5:$N$605,2,FALSE))</f>
        <v/>
      </c>
      <c r="C55" s="54" t="str">
        <f>IF(A55&gt;$A$8*12,"",VLOOKUP(A55,Lists!$L$5:$N$605,3,FALSE))</f>
        <v/>
      </c>
      <c r="D55" s="53" t="str">
        <f t="shared" si="1"/>
        <v/>
      </c>
      <c r="E55" s="39" t="str">
        <f t="shared" si="2"/>
        <v/>
      </c>
      <c r="F55" s="39" t="str">
        <f t="shared" si="3"/>
        <v/>
      </c>
      <c r="G55" s="39" t="str">
        <f t="shared" si="4"/>
        <v/>
      </c>
      <c r="H55" s="39" t="str">
        <f>IF(A55&gt;$A$8*12,"",VLOOKUP(A55,Lists!$L$5:$O$605,4,FALSE))</f>
        <v/>
      </c>
      <c r="I55" s="39" t="str">
        <f t="shared" si="5"/>
        <v/>
      </c>
    </row>
    <row r="56" spans="1:9" x14ac:dyDescent="0.25">
      <c r="A56" s="54" t="str">
        <f t="shared" si="0"/>
        <v/>
      </c>
      <c r="B56" s="54" t="str">
        <f>IF(A56&gt;$A$8*12,"",VLOOKUP(A56,Lists!$L$5:$N$605,2,FALSE))</f>
        <v/>
      </c>
      <c r="C56" s="54" t="str">
        <f>IF(A56&gt;$A$8*12,"",VLOOKUP(A56,Lists!$L$5:$N$605,3,FALSE))</f>
        <v/>
      </c>
      <c r="D56" s="53" t="str">
        <f t="shared" si="1"/>
        <v/>
      </c>
      <c r="E56" s="39" t="str">
        <f t="shared" si="2"/>
        <v/>
      </c>
      <c r="F56" s="39" t="str">
        <f t="shared" si="3"/>
        <v/>
      </c>
      <c r="G56" s="39" t="str">
        <f t="shared" si="4"/>
        <v/>
      </c>
      <c r="H56" s="39" t="str">
        <f>IF(A56&gt;$A$8*12,"",VLOOKUP(A56,Lists!$L$5:$O$605,4,FALSE))</f>
        <v/>
      </c>
      <c r="I56" s="39" t="str">
        <f t="shared" si="5"/>
        <v/>
      </c>
    </row>
    <row r="57" spans="1:9" x14ac:dyDescent="0.25">
      <c r="A57" s="54" t="str">
        <f t="shared" si="0"/>
        <v/>
      </c>
      <c r="B57" s="54" t="str">
        <f>IF(A57&gt;$A$8*12,"",VLOOKUP(A57,Lists!$L$5:$N$605,2,FALSE))</f>
        <v/>
      </c>
      <c r="C57" s="54" t="str">
        <f>IF(A57&gt;$A$8*12,"",VLOOKUP(A57,Lists!$L$5:$N$605,3,FALSE))</f>
        <v/>
      </c>
      <c r="D57" s="53" t="str">
        <f t="shared" si="1"/>
        <v/>
      </c>
      <c r="E57" s="39" t="str">
        <f t="shared" si="2"/>
        <v/>
      </c>
      <c r="F57" s="39" t="str">
        <f t="shared" si="3"/>
        <v/>
      </c>
      <c r="G57" s="39" t="str">
        <f t="shared" si="4"/>
        <v/>
      </c>
      <c r="H57" s="39" t="str">
        <f>IF(A57&gt;$A$8*12,"",VLOOKUP(A57,Lists!$L$5:$O$605,4,FALSE))</f>
        <v/>
      </c>
      <c r="I57" s="39" t="str">
        <f t="shared" si="5"/>
        <v/>
      </c>
    </row>
    <row r="58" spans="1:9" x14ac:dyDescent="0.25">
      <c r="A58" s="54" t="str">
        <f t="shared" si="0"/>
        <v/>
      </c>
      <c r="B58" s="54" t="str">
        <f>IF(A58&gt;$A$8*12,"",VLOOKUP(A58,Lists!$L$5:$N$605,2,FALSE))</f>
        <v/>
      </c>
      <c r="C58" s="54" t="str">
        <f>IF(A58&gt;$A$8*12,"",VLOOKUP(A58,Lists!$L$5:$N$605,3,FALSE))</f>
        <v/>
      </c>
      <c r="D58" s="53" t="str">
        <f t="shared" si="1"/>
        <v/>
      </c>
      <c r="E58" s="39" t="str">
        <f t="shared" si="2"/>
        <v/>
      </c>
      <c r="F58" s="39" t="str">
        <f t="shared" si="3"/>
        <v/>
      </c>
      <c r="G58" s="39" t="str">
        <f t="shared" si="4"/>
        <v/>
      </c>
      <c r="H58" s="39" t="str">
        <f>IF(A58&gt;$A$8*12,"",VLOOKUP(A58,Lists!$L$5:$O$605,4,FALSE))</f>
        <v/>
      </c>
      <c r="I58" s="39" t="str">
        <f t="shared" si="5"/>
        <v/>
      </c>
    </row>
    <row r="59" spans="1:9" x14ac:dyDescent="0.25">
      <c r="A59" s="54" t="str">
        <f t="shared" si="0"/>
        <v/>
      </c>
      <c r="B59" s="54" t="str">
        <f>IF(A59&gt;$A$8*12,"",VLOOKUP(A59,Lists!$L$5:$N$605,2,FALSE))</f>
        <v/>
      </c>
      <c r="C59" s="54" t="str">
        <f>IF(A59&gt;$A$8*12,"",VLOOKUP(A59,Lists!$L$5:$N$605,3,FALSE))</f>
        <v/>
      </c>
      <c r="D59" s="53" t="str">
        <f t="shared" si="1"/>
        <v/>
      </c>
      <c r="E59" s="39" t="str">
        <f t="shared" si="2"/>
        <v/>
      </c>
      <c r="F59" s="39" t="str">
        <f t="shared" si="3"/>
        <v/>
      </c>
      <c r="G59" s="39" t="str">
        <f t="shared" si="4"/>
        <v/>
      </c>
      <c r="H59" s="39" t="str">
        <f>IF(A59&gt;$A$8*12,"",VLOOKUP(A59,Lists!$L$5:$O$605,4,FALSE))</f>
        <v/>
      </c>
      <c r="I59" s="39" t="str">
        <f t="shared" si="5"/>
        <v/>
      </c>
    </row>
    <row r="60" spans="1:9" x14ac:dyDescent="0.25">
      <c r="A60" s="54" t="str">
        <f t="shared" si="0"/>
        <v/>
      </c>
      <c r="B60" s="54" t="str">
        <f>IF(A60&gt;$A$8*12,"",VLOOKUP(A60,Lists!$L$5:$N$605,2,FALSE))</f>
        <v/>
      </c>
      <c r="C60" s="54" t="str">
        <f>IF(A60&gt;$A$8*12,"",VLOOKUP(A60,Lists!$L$5:$N$605,3,FALSE))</f>
        <v/>
      </c>
      <c r="D60" s="53" t="str">
        <f t="shared" si="1"/>
        <v/>
      </c>
      <c r="E60" s="39" t="str">
        <f t="shared" si="2"/>
        <v/>
      </c>
      <c r="F60" s="39" t="str">
        <f t="shared" si="3"/>
        <v/>
      </c>
      <c r="G60" s="39" t="str">
        <f t="shared" si="4"/>
        <v/>
      </c>
      <c r="H60" s="39" t="str">
        <f>IF(A60&gt;$A$8*12,"",VLOOKUP(A60,Lists!$L$5:$O$605,4,FALSE))</f>
        <v/>
      </c>
      <c r="I60" s="39" t="str">
        <f t="shared" si="5"/>
        <v/>
      </c>
    </row>
    <row r="61" spans="1:9" x14ac:dyDescent="0.25">
      <c r="A61" s="54" t="str">
        <f t="shared" si="0"/>
        <v/>
      </c>
      <c r="B61" s="54" t="str">
        <f>IF(A61&gt;$A$8*12,"",VLOOKUP(A61,Lists!$L$5:$N$605,2,FALSE))</f>
        <v/>
      </c>
      <c r="C61" s="54" t="str">
        <f>IF(A61&gt;$A$8*12,"",VLOOKUP(A61,Lists!$L$5:$N$605,3,FALSE))</f>
        <v/>
      </c>
      <c r="D61" s="53" t="str">
        <f t="shared" si="1"/>
        <v/>
      </c>
      <c r="E61" s="39" t="str">
        <f t="shared" si="2"/>
        <v/>
      </c>
      <c r="F61" s="39" t="str">
        <f t="shared" si="3"/>
        <v/>
      </c>
      <c r="G61" s="39" t="str">
        <f t="shared" si="4"/>
        <v/>
      </c>
      <c r="H61" s="39" t="str">
        <f>IF(A61&gt;$A$8*12,"",VLOOKUP(A61,Lists!$L$5:$O$605,4,FALSE))</f>
        <v/>
      </c>
      <c r="I61" s="39" t="str">
        <f t="shared" si="5"/>
        <v/>
      </c>
    </row>
    <row r="62" spans="1:9" x14ac:dyDescent="0.25">
      <c r="A62" s="54" t="str">
        <f t="shared" si="0"/>
        <v/>
      </c>
      <c r="B62" s="54" t="str">
        <f>IF(A62&gt;$A$8*12,"",VLOOKUP(A62,Lists!$L$5:$N$605,2,FALSE))</f>
        <v/>
      </c>
      <c r="C62" s="54" t="str">
        <f>IF(A62&gt;$A$8*12,"",VLOOKUP(A62,Lists!$L$5:$N$605,3,FALSE))</f>
        <v/>
      </c>
      <c r="D62" s="53" t="str">
        <f t="shared" si="1"/>
        <v/>
      </c>
      <c r="E62" s="39" t="str">
        <f t="shared" si="2"/>
        <v/>
      </c>
      <c r="F62" s="39" t="str">
        <f t="shared" si="3"/>
        <v/>
      </c>
      <c r="G62" s="39" t="str">
        <f t="shared" si="4"/>
        <v/>
      </c>
      <c r="H62" s="39" t="str">
        <f>IF(A62&gt;$A$8*12,"",VLOOKUP(A62,Lists!$L$5:$O$605,4,FALSE))</f>
        <v/>
      </c>
      <c r="I62" s="39" t="str">
        <f t="shared" si="5"/>
        <v/>
      </c>
    </row>
    <row r="63" spans="1:9" x14ac:dyDescent="0.25">
      <c r="A63" s="54" t="str">
        <f t="shared" si="0"/>
        <v/>
      </c>
      <c r="B63" s="54" t="str">
        <f>IF(A63&gt;$A$8*12,"",VLOOKUP(A63,Lists!$L$5:$N$605,2,FALSE))</f>
        <v/>
      </c>
      <c r="C63" s="54" t="str">
        <f>IF(A63&gt;$A$8*12,"",VLOOKUP(A63,Lists!$L$5:$N$605,3,FALSE))</f>
        <v/>
      </c>
      <c r="D63" s="53" t="str">
        <f t="shared" si="1"/>
        <v/>
      </c>
      <c r="E63" s="39" t="str">
        <f t="shared" si="2"/>
        <v/>
      </c>
      <c r="F63" s="39" t="str">
        <f t="shared" si="3"/>
        <v/>
      </c>
      <c r="G63" s="39" t="str">
        <f t="shared" si="4"/>
        <v/>
      </c>
      <c r="H63" s="39" t="str">
        <f>IF(A63&gt;$A$8*12,"",VLOOKUP(A63,Lists!$L$5:$O$605,4,FALSE))</f>
        <v/>
      </c>
      <c r="I63" s="39" t="str">
        <f t="shared" si="5"/>
        <v/>
      </c>
    </row>
    <row r="64" spans="1:9" x14ac:dyDescent="0.25">
      <c r="A64" s="54" t="str">
        <f t="shared" si="0"/>
        <v/>
      </c>
      <c r="B64" s="54" t="str">
        <f>IF(A64&gt;$A$8*12,"",VLOOKUP(A64,Lists!$L$5:$N$605,2,FALSE))</f>
        <v/>
      </c>
      <c r="C64" s="54" t="str">
        <f>IF(A64&gt;$A$8*12,"",VLOOKUP(A64,Lists!$L$5:$N$605,3,FALSE))</f>
        <v/>
      </c>
      <c r="D64" s="53" t="str">
        <f t="shared" si="1"/>
        <v/>
      </c>
      <c r="E64" s="39" t="str">
        <f t="shared" si="2"/>
        <v/>
      </c>
      <c r="F64" s="39" t="str">
        <f t="shared" si="3"/>
        <v/>
      </c>
      <c r="G64" s="39" t="str">
        <f t="shared" si="4"/>
        <v/>
      </c>
      <c r="H64" s="39" t="str">
        <f>IF(A64&gt;$A$8*12,"",VLOOKUP(A64,Lists!$L$5:$O$605,4,FALSE))</f>
        <v/>
      </c>
      <c r="I64" s="39" t="str">
        <f t="shared" si="5"/>
        <v/>
      </c>
    </row>
    <row r="65" spans="1:9" x14ac:dyDescent="0.25">
      <c r="A65" s="54" t="str">
        <f t="shared" si="0"/>
        <v/>
      </c>
      <c r="B65" s="54" t="str">
        <f>IF(A65&gt;$A$8*12,"",VLOOKUP(A65,Lists!$L$5:$N$605,2,FALSE))</f>
        <v/>
      </c>
      <c r="C65" s="54" t="str">
        <f>IF(A65&gt;$A$8*12,"",VLOOKUP(A65,Lists!$L$5:$N$605,3,FALSE))</f>
        <v/>
      </c>
      <c r="D65" s="53" t="str">
        <f t="shared" si="1"/>
        <v/>
      </c>
      <c r="E65" s="39" t="str">
        <f t="shared" si="2"/>
        <v/>
      </c>
      <c r="F65" s="39" t="str">
        <f t="shared" si="3"/>
        <v/>
      </c>
      <c r="G65" s="39" t="str">
        <f t="shared" si="4"/>
        <v/>
      </c>
      <c r="H65" s="39" t="str">
        <f>IF(A65&gt;$A$8*12,"",VLOOKUP(A65,Lists!$L$5:$O$605,4,FALSE))</f>
        <v/>
      </c>
      <c r="I65" s="39" t="str">
        <f t="shared" si="5"/>
        <v/>
      </c>
    </row>
    <row r="66" spans="1:9" x14ac:dyDescent="0.25">
      <c r="A66" s="54" t="str">
        <f t="shared" si="0"/>
        <v/>
      </c>
      <c r="B66" s="54" t="str">
        <f>IF(A66&gt;$A$8*12,"",VLOOKUP(A66,Lists!$L$5:$N$605,2,FALSE))</f>
        <v/>
      </c>
      <c r="C66" s="54" t="str">
        <f>IF(A66&gt;$A$8*12,"",VLOOKUP(A66,Lists!$L$5:$N$605,3,FALSE))</f>
        <v/>
      </c>
      <c r="D66" s="53" t="str">
        <f t="shared" si="1"/>
        <v/>
      </c>
      <c r="E66" s="39" t="str">
        <f t="shared" si="2"/>
        <v/>
      </c>
      <c r="F66" s="39" t="str">
        <f t="shared" si="3"/>
        <v/>
      </c>
      <c r="G66" s="39" t="str">
        <f t="shared" si="4"/>
        <v/>
      </c>
      <c r="H66" s="39" t="str">
        <f>IF(A66&gt;$A$8*12,"",VLOOKUP(A66,Lists!$L$5:$O$605,4,FALSE))</f>
        <v/>
      </c>
      <c r="I66" s="39" t="str">
        <f t="shared" si="5"/>
        <v/>
      </c>
    </row>
    <row r="67" spans="1:9" x14ac:dyDescent="0.25">
      <c r="A67" s="54" t="str">
        <f t="shared" si="0"/>
        <v/>
      </c>
      <c r="B67" s="54" t="str">
        <f>IF(A67&gt;$A$8*12,"",VLOOKUP(A67,Lists!$L$5:$N$605,2,FALSE))</f>
        <v/>
      </c>
      <c r="C67" s="54" t="str">
        <f>IF(A67&gt;$A$8*12,"",VLOOKUP(A67,Lists!$L$5:$N$605,3,FALSE))</f>
        <v/>
      </c>
      <c r="D67" s="53" t="str">
        <f t="shared" si="1"/>
        <v/>
      </c>
      <c r="E67" s="39" t="str">
        <f t="shared" si="2"/>
        <v/>
      </c>
      <c r="F67" s="39" t="str">
        <f t="shared" si="3"/>
        <v/>
      </c>
      <c r="G67" s="39" t="str">
        <f t="shared" si="4"/>
        <v/>
      </c>
      <c r="H67" s="39" t="str">
        <f>IF(A67&gt;$A$8*12,"",VLOOKUP(A67,Lists!$L$5:$O$605,4,FALSE))</f>
        <v/>
      </c>
      <c r="I67" s="39" t="str">
        <f t="shared" si="5"/>
        <v/>
      </c>
    </row>
    <row r="68" spans="1:9" x14ac:dyDescent="0.25">
      <c r="A68" s="54" t="str">
        <f t="shared" si="0"/>
        <v/>
      </c>
      <c r="B68" s="54" t="str">
        <f>IF(A68&gt;$A$8*12,"",VLOOKUP(A68,Lists!$L$5:$N$605,2,FALSE))</f>
        <v/>
      </c>
      <c r="C68" s="54" t="str">
        <f>IF(A68&gt;$A$8*12,"",VLOOKUP(A68,Lists!$L$5:$N$605,3,FALSE))</f>
        <v/>
      </c>
      <c r="D68" s="53" t="str">
        <f t="shared" si="1"/>
        <v/>
      </c>
      <c r="E68" s="39" t="str">
        <f t="shared" si="2"/>
        <v/>
      </c>
      <c r="F68" s="39" t="str">
        <f t="shared" si="3"/>
        <v/>
      </c>
      <c r="G68" s="39" t="str">
        <f t="shared" si="4"/>
        <v/>
      </c>
      <c r="H68" s="39" t="str">
        <f>IF(A68&gt;$A$8*12,"",VLOOKUP(A68,Lists!$L$5:$O$605,4,FALSE))</f>
        <v/>
      </c>
      <c r="I68" s="39" t="str">
        <f t="shared" si="5"/>
        <v/>
      </c>
    </row>
    <row r="69" spans="1:9" x14ac:dyDescent="0.25">
      <c r="A69" s="54" t="str">
        <f t="shared" si="0"/>
        <v/>
      </c>
      <c r="B69" s="54" t="str">
        <f>IF(A69&gt;$A$8*12,"",VLOOKUP(A69,Lists!$L$5:$N$605,2,FALSE))</f>
        <v/>
      </c>
      <c r="C69" s="54" t="str">
        <f>IF(A69&gt;$A$8*12,"",VLOOKUP(A69,Lists!$L$5:$N$605,3,FALSE))</f>
        <v/>
      </c>
      <c r="D69" s="53" t="str">
        <f t="shared" si="1"/>
        <v/>
      </c>
      <c r="E69" s="39" t="str">
        <f t="shared" si="2"/>
        <v/>
      </c>
      <c r="F69" s="39" t="str">
        <f t="shared" si="3"/>
        <v/>
      </c>
      <c r="G69" s="39" t="str">
        <f t="shared" si="4"/>
        <v/>
      </c>
      <c r="H69" s="39" t="str">
        <f>IF(A69&gt;$A$8*12,"",VLOOKUP(A69,Lists!$L$5:$O$605,4,FALSE))</f>
        <v/>
      </c>
      <c r="I69" s="39" t="str">
        <f t="shared" si="5"/>
        <v/>
      </c>
    </row>
    <row r="70" spans="1:9" x14ac:dyDescent="0.25">
      <c r="A70" s="54" t="str">
        <f t="shared" si="0"/>
        <v/>
      </c>
      <c r="B70" s="54" t="str">
        <f>IF(A70&gt;$A$8*12,"",VLOOKUP(A70,Lists!$L$5:$N$605,2,FALSE))</f>
        <v/>
      </c>
      <c r="C70" s="54" t="str">
        <f>IF(A70&gt;$A$8*12,"",VLOOKUP(A70,Lists!$L$5:$N$605,3,FALSE))</f>
        <v/>
      </c>
      <c r="D70" s="53" t="str">
        <f t="shared" si="1"/>
        <v/>
      </c>
      <c r="E70" s="39" t="str">
        <f t="shared" si="2"/>
        <v/>
      </c>
      <c r="F70" s="39" t="str">
        <f t="shared" si="3"/>
        <v/>
      </c>
      <c r="G70" s="39" t="str">
        <f t="shared" si="4"/>
        <v/>
      </c>
      <c r="H70" s="39" t="str">
        <f>IF(A70&gt;$A$8*12,"",VLOOKUP(A70,Lists!$L$5:$O$605,4,FALSE))</f>
        <v/>
      </c>
      <c r="I70" s="39" t="str">
        <f t="shared" si="5"/>
        <v/>
      </c>
    </row>
    <row r="71" spans="1:9" x14ac:dyDescent="0.25">
      <c r="A71" s="54" t="str">
        <f t="shared" si="0"/>
        <v/>
      </c>
      <c r="B71" s="54" t="str">
        <f>IF(A71&gt;$A$8*12,"",VLOOKUP(A71,Lists!$L$5:$N$605,2,FALSE))</f>
        <v/>
      </c>
      <c r="C71" s="54" t="str">
        <f>IF(A71&gt;$A$8*12,"",VLOOKUP(A71,Lists!$L$5:$N$605,3,FALSE))</f>
        <v/>
      </c>
      <c r="D71" s="53" t="str">
        <f t="shared" si="1"/>
        <v/>
      </c>
      <c r="E71" s="39" t="str">
        <f t="shared" si="2"/>
        <v/>
      </c>
      <c r="F71" s="39" t="str">
        <f t="shared" si="3"/>
        <v/>
      </c>
      <c r="G71" s="39" t="str">
        <f t="shared" si="4"/>
        <v/>
      </c>
      <c r="H71" s="39" t="str">
        <f>IF(A71&gt;$A$8*12,"",VLOOKUP(A71,Lists!$L$5:$O$605,4,FALSE))</f>
        <v/>
      </c>
      <c r="I71" s="39" t="str">
        <f t="shared" si="5"/>
        <v/>
      </c>
    </row>
    <row r="72" spans="1:9" x14ac:dyDescent="0.25">
      <c r="A72" s="54" t="str">
        <f t="shared" si="0"/>
        <v/>
      </c>
      <c r="B72" s="54" t="str">
        <f>IF(A72&gt;$A$8*12,"",VLOOKUP(A72,Lists!$L$5:$N$605,2,FALSE))</f>
        <v/>
      </c>
      <c r="C72" s="54" t="str">
        <f>IF(A72&gt;$A$8*12,"",VLOOKUP(A72,Lists!$L$5:$N$605,3,FALSE))</f>
        <v/>
      </c>
      <c r="D72" s="53" t="str">
        <f t="shared" si="1"/>
        <v/>
      </c>
      <c r="E72" s="39" t="str">
        <f t="shared" si="2"/>
        <v/>
      </c>
      <c r="F72" s="39" t="str">
        <f t="shared" si="3"/>
        <v/>
      </c>
      <c r="G72" s="39" t="str">
        <f t="shared" si="4"/>
        <v/>
      </c>
      <c r="H72" s="39" t="str">
        <f>IF(A72&gt;$A$8*12,"",VLOOKUP(A72,Lists!$L$5:$O$605,4,FALSE))</f>
        <v/>
      </c>
      <c r="I72" s="39" t="str">
        <f t="shared" si="5"/>
        <v/>
      </c>
    </row>
    <row r="73" spans="1:9" x14ac:dyDescent="0.25">
      <c r="A73" s="54" t="str">
        <f t="shared" si="0"/>
        <v/>
      </c>
      <c r="B73" s="54" t="str">
        <f>IF(A73&gt;$A$8*12,"",VLOOKUP(A73,Lists!$L$5:$N$605,2,FALSE))</f>
        <v/>
      </c>
      <c r="C73" s="54" t="str">
        <f>IF(A73&gt;$A$8*12,"",VLOOKUP(A73,Lists!$L$5:$N$605,3,FALSE))</f>
        <v/>
      </c>
      <c r="D73" s="53" t="str">
        <f t="shared" si="1"/>
        <v/>
      </c>
      <c r="E73" s="39" t="str">
        <f t="shared" si="2"/>
        <v/>
      </c>
      <c r="F73" s="39" t="str">
        <f t="shared" si="3"/>
        <v/>
      </c>
      <c r="G73" s="39" t="str">
        <f t="shared" si="4"/>
        <v/>
      </c>
      <c r="H73" s="39" t="str">
        <f>IF(A73&gt;$A$8*12,"",VLOOKUP(A73,Lists!$L$5:$O$605,4,FALSE))</f>
        <v/>
      </c>
      <c r="I73" s="39" t="str">
        <f t="shared" si="5"/>
        <v/>
      </c>
    </row>
    <row r="74" spans="1:9" x14ac:dyDescent="0.25">
      <c r="A74" s="54" t="str">
        <f t="shared" si="0"/>
        <v/>
      </c>
      <c r="B74" s="54" t="str">
        <f>IF(A74&gt;$A$8*12,"",VLOOKUP(A74,Lists!$L$5:$N$605,2,FALSE))</f>
        <v/>
      </c>
      <c r="C74" s="54" t="str">
        <f>IF(A74&gt;$A$8*12,"",VLOOKUP(A74,Lists!$L$5:$N$605,3,FALSE))</f>
        <v/>
      </c>
      <c r="D74" s="53" t="str">
        <f t="shared" si="1"/>
        <v/>
      </c>
      <c r="E74" s="39" t="str">
        <f t="shared" si="2"/>
        <v/>
      </c>
      <c r="F74" s="39" t="str">
        <f t="shared" si="3"/>
        <v/>
      </c>
      <c r="G74" s="39" t="str">
        <f t="shared" si="4"/>
        <v/>
      </c>
      <c r="H74" s="39" t="str">
        <f>IF(A74&gt;$A$8*12,"",VLOOKUP(A74,Lists!$L$5:$O$605,4,FALSE))</f>
        <v/>
      </c>
      <c r="I74" s="39" t="str">
        <f t="shared" si="5"/>
        <v/>
      </c>
    </row>
    <row r="75" spans="1:9" x14ac:dyDescent="0.25">
      <c r="A75" s="54" t="str">
        <f t="shared" si="0"/>
        <v/>
      </c>
      <c r="B75" s="54" t="str">
        <f>IF(A75&gt;$A$8*12,"",VLOOKUP(A75,Lists!$L$5:$N$605,2,FALSE))</f>
        <v/>
      </c>
      <c r="C75" s="54" t="str">
        <f>IF(A75&gt;$A$8*12,"",VLOOKUP(A75,Lists!$L$5:$N$605,3,FALSE))</f>
        <v/>
      </c>
      <c r="D75" s="53" t="str">
        <f t="shared" si="1"/>
        <v/>
      </c>
      <c r="E75" s="39" t="str">
        <f t="shared" si="2"/>
        <v/>
      </c>
      <c r="F75" s="39" t="str">
        <f t="shared" si="3"/>
        <v/>
      </c>
      <c r="G75" s="39" t="str">
        <f t="shared" si="4"/>
        <v/>
      </c>
      <c r="H75" s="39" t="str">
        <f>IF(A75&gt;$A$8*12,"",VLOOKUP(A75,Lists!$L$5:$O$605,4,FALSE))</f>
        <v/>
      </c>
      <c r="I75" s="39" t="str">
        <f t="shared" si="5"/>
        <v/>
      </c>
    </row>
    <row r="76" spans="1:9" x14ac:dyDescent="0.25">
      <c r="A76" s="54" t="str">
        <f t="shared" ref="A76:A139" si="6">IF(A75&lt;($A$8*12),A75+1,"")</f>
        <v/>
      </c>
      <c r="B76" s="54" t="str">
        <f>IF(A76&gt;$A$8*12,"",VLOOKUP(A76,Lists!$L$5:$N$605,2,FALSE))</f>
        <v/>
      </c>
      <c r="C76" s="54" t="str">
        <f>IF(A76&gt;$A$8*12,"",VLOOKUP(A76,Lists!$L$5:$N$605,3,FALSE))</f>
        <v/>
      </c>
      <c r="D76" s="53" t="str">
        <f t="shared" ref="D76:D139" si="7">IF(A76&gt;$A$8*12,"",D75)</f>
        <v/>
      </c>
      <c r="E76" s="39" t="str">
        <f t="shared" ref="E76:E139" si="8">IF(A76&gt;$A$8*12,"",+I75)</f>
        <v/>
      </c>
      <c r="F76" s="39" t="str">
        <f t="shared" ref="F76:F139" si="9">IF(A76&gt;$A$8*12,"",F75)</f>
        <v/>
      </c>
      <c r="G76" s="39" t="str">
        <f t="shared" ref="G76:G139" si="10">IF(A76&gt;$A$8*12,"",ROUND((+E76+F76)*D76/12,0))</f>
        <v/>
      </c>
      <c r="H76" s="39" t="str">
        <f>IF(A76&gt;$A$8*12,"",VLOOKUP(A76,Lists!$L$5:$O$605,4,FALSE))</f>
        <v/>
      </c>
      <c r="I76" s="39" t="str">
        <f t="shared" ref="I76:I139" si="11">IF(A76&gt;$A$8*12,"",+E76+F76+G76-H76)</f>
        <v/>
      </c>
    </row>
    <row r="77" spans="1:9" x14ac:dyDescent="0.25">
      <c r="A77" s="54" t="str">
        <f t="shared" si="6"/>
        <v/>
      </c>
      <c r="B77" s="54" t="str">
        <f>IF(A77&gt;$A$8*12,"",VLOOKUP(A77,Lists!$L$5:$N$605,2,FALSE))</f>
        <v/>
      </c>
      <c r="C77" s="54" t="str">
        <f>IF(A77&gt;$A$8*12,"",VLOOKUP(A77,Lists!$L$5:$N$605,3,FALSE))</f>
        <v/>
      </c>
      <c r="D77" s="53" t="str">
        <f t="shared" si="7"/>
        <v/>
      </c>
      <c r="E77" s="39" t="str">
        <f t="shared" si="8"/>
        <v/>
      </c>
      <c r="F77" s="39" t="str">
        <f t="shared" si="9"/>
        <v/>
      </c>
      <c r="G77" s="39" t="str">
        <f t="shared" si="10"/>
        <v/>
      </c>
      <c r="H77" s="39" t="str">
        <f>IF(A77&gt;$A$8*12,"",VLOOKUP(A77,Lists!$L$5:$O$605,4,FALSE))</f>
        <v/>
      </c>
      <c r="I77" s="39" t="str">
        <f t="shared" si="11"/>
        <v/>
      </c>
    </row>
    <row r="78" spans="1:9" x14ac:dyDescent="0.25">
      <c r="A78" s="54" t="str">
        <f t="shared" si="6"/>
        <v/>
      </c>
      <c r="B78" s="54" t="str">
        <f>IF(A78&gt;$A$8*12,"",VLOOKUP(A78,Lists!$L$5:$N$605,2,FALSE))</f>
        <v/>
      </c>
      <c r="C78" s="54" t="str">
        <f>IF(A78&gt;$A$8*12,"",VLOOKUP(A78,Lists!$L$5:$N$605,3,FALSE))</f>
        <v/>
      </c>
      <c r="D78" s="53" t="str">
        <f t="shared" si="7"/>
        <v/>
      </c>
      <c r="E78" s="39" t="str">
        <f t="shared" si="8"/>
        <v/>
      </c>
      <c r="F78" s="39" t="str">
        <f t="shared" si="9"/>
        <v/>
      </c>
      <c r="G78" s="39" t="str">
        <f t="shared" si="10"/>
        <v/>
      </c>
      <c r="H78" s="39" t="str">
        <f>IF(A78&gt;$A$8*12,"",VLOOKUP(A78,Lists!$L$5:$O$605,4,FALSE))</f>
        <v/>
      </c>
      <c r="I78" s="39" t="str">
        <f t="shared" si="11"/>
        <v/>
      </c>
    </row>
    <row r="79" spans="1:9" x14ac:dyDescent="0.25">
      <c r="A79" s="54" t="str">
        <f t="shared" si="6"/>
        <v/>
      </c>
      <c r="B79" s="54" t="str">
        <f>IF(A79&gt;$A$8*12,"",VLOOKUP(A79,Lists!$L$5:$N$605,2,FALSE))</f>
        <v/>
      </c>
      <c r="C79" s="54" t="str">
        <f>IF(A79&gt;$A$8*12,"",VLOOKUP(A79,Lists!$L$5:$N$605,3,FALSE))</f>
        <v/>
      </c>
      <c r="D79" s="53" t="str">
        <f t="shared" si="7"/>
        <v/>
      </c>
      <c r="E79" s="39" t="str">
        <f t="shared" si="8"/>
        <v/>
      </c>
      <c r="F79" s="39" t="str">
        <f t="shared" si="9"/>
        <v/>
      </c>
      <c r="G79" s="39" t="str">
        <f t="shared" si="10"/>
        <v/>
      </c>
      <c r="H79" s="39" t="str">
        <f>IF(A79&gt;$A$8*12,"",VLOOKUP(A79,Lists!$L$5:$O$605,4,FALSE))</f>
        <v/>
      </c>
      <c r="I79" s="39" t="str">
        <f t="shared" si="11"/>
        <v/>
      </c>
    </row>
    <row r="80" spans="1:9" x14ac:dyDescent="0.25">
      <c r="A80" s="54" t="str">
        <f t="shared" si="6"/>
        <v/>
      </c>
      <c r="B80" s="54" t="str">
        <f>IF(A80&gt;$A$8*12,"",VLOOKUP(A80,Lists!$L$5:$N$605,2,FALSE))</f>
        <v/>
      </c>
      <c r="C80" s="54" t="str">
        <f>IF(A80&gt;$A$8*12,"",VLOOKUP(A80,Lists!$L$5:$N$605,3,FALSE))</f>
        <v/>
      </c>
      <c r="D80" s="53" t="str">
        <f t="shared" si="7"/>
        <v/>
      </c>
      <c r="E80" s="39" t="str">
        <f t="shared" si="8"/>
        <v/>
      </c>
      <c r="F80" s="39" t="str">
        <f t="shared" si="9"/>
        <v/>
      </c>
      <c r="G80" s="39" t="str">
        <f t="shared" si="10"/>
        <v/>
      </c>
      <c r="H80" s="39" t="str">
        <f>IF(A80&gt;$A$8*12,"",VLOOKUP(A80,Lists!$L$5:$O$605,4,FALSE))</f>
        <v/>
      </c>
      <c r="I80" s="39" t="str">
        <f t="shared" si="11"/>
        <v/>
      </c>
    </row>
    <row r="81" spans="1:9" x14ac:dyDescent="0.25">
      <c r="A81" s="54" t="str">
        <f t="shared" si="6"/>
        <v/>
      </c>
      <c r="B81" s="54" t="str">
        <f>IF(A81&gt;$A$8*12,"",VLOOKUP(A81,Lists!$L$5:$N$605,2,FALSE))</f>
        <v/>
      </c>
      <c r="C81" s="54" t="str">
        <f>IF(A81&gt;$A$8*12,"",VLOOKUP(A81,Lists!$L$5:$N$605,3,FALSE))</f>
        <v/>
      </c>
      <c r="D81" s="53" t="str">
        <f t="shared" si="7"/>
        <v/>
      </c>
      <c r="E81" s="39" t="str">
        <f t="shared" si="8"/>
        <v/>
      </c>
      <c r="F81" s="39" t="str">
        <f t="shared" si="9"/>
        <v/>
      </c>
      <c r="G81" s="39" t="str">
        <f t="shared" si="10"/>
        <v/>
      </c>
      <c r="H81" s="39" t="str">
        <f>IF(A81&gt;$A$8*12,"",VLOOKUP(A81,Lists!$L$5:$O$605,4,FALSE))</f>
        <v/>
      </c>
      <c r="I81" s="39" t="str">
        <f t="shared" si="11"/>
        <v/>
      </c>
    </row>
    <row r="82" spans="1:9" x14ac:dyDescent="0.25">
      <c r="A82" s="54" t="str">
        <f t="shared" si="6"/>
        <v/>
      </c>
      <c r="B82" s="54" t="str">
        <f>IF(A82&gt;$A$8*12,"",VLOOKUP(A82,Lists!$L$5:$N$605,2,FALSE))</f>
        <v/>
      </c>
      <c r="C82" s="54" t="str">
        <f>IF(A82&gt;$A$8*12,"",VLOOKUP(A82,Lists!$L$5:$N$605,3,FALSE))</f>
        <v/>
      </c>
      <c r="D82" s="53" t="str">
        <f t="shared" si="7"/>
        <v/>
      </c>
      <c r="E82" s="39" t="str">
        <f t="shared" si="8"/>
        <v/>
      </c>
      <c r="F82" s="39" t="str">
        <f t="shared" si="9"/>
        <v/>
      </c>
      <c r="G82" s="39" t="str">
        <f t="shared" si="10"/>
        <v/>
      </c>
      <c r="H82" s="39" t="str">
        <f>IF(A82&gt;$A$8*12,"",VLOOKUP(A82,Lists!$L$5:$O$605,4,FALSE))</f>
        <v/>
      </c>
      <c r="I82" s="39" t="str">
        <f t="shared" si="11"/>
        <v/>
      </c>
    </row>
    <row r="83" spans="1:9" x14ac:dyDescent="0.25">
      <c r="A83" s="54" t="str">
        <f t="shared" si="6"/>
        <v/>
      </c>
      <c r="B83" s="54" t="str">
        <f>IF(A83&gt;$A$8*12,"",VLOOKUP(A83,Lists!$L$5:$N$605,2,FALSE))</f>
        <v/>
      </c>
      <c r="C83" s="54" t="str">
        <f>IF(A83&gt;$A$8*12,"",VLOOKUP(A83,Lists!$L$5:$N$605,3,FALSE))</f>
        <v/>
      </c>
      <c r="D83" s="53" t="str">
        <f t="shared" si="7"/>
        <v/>
      </c>
      <c r="E83" s="39" t="str">
        <f t="shared" si="8"/>
        <v/>
      </c>
      <c r="F83" s="39" t="str">
        <f t="shared" si="9"/>
        <v/>
      </c>
      <c r="G83" s="39" t="str">
        <f t="shared" si="10"/>
        <v/>
      </c>
      <c r="H83" s="39" t="str">
        <f>IF(A83&gt;$A$8*12,"",VLOOKUP(A83,Lists!$L$5:$O$605,4,FALSE))</f>
        <v/>
      </c>
      <c r="I83" s="39" t="str">
        <f t="shared" si="11"/>
        <v/>
      </c>
    </row>
    <row r="84" spans="1:9" x14ac:dyDescent="0.25">
      <c r="A84" s="54" t="str">
        <f t="shared" si="6"/>
        <v/>
      </c>
      <c r="B84" s="54" t="str">
        <f>IF(A84&gt;$A$8*12,"",VLOOKUP(A84,Lists!$L$5:$N$605,2,FALSE))</f>
        <v/>
      </c>
      <c r="C84" s="54" t="str">
        <f>IF(A84&gt;$A$8*12,"",VLOOKUP(A84,Lists!$L$5:$N$605,3,FALSE))</f>
        <v/>
      </c>
      <c r="D84" s="53" t="str">
        <f t="shared" si="7"/>
        <v/>
      </c>
      <c r="E84" s="39" t="str">
        <f t="shared" si="8"/>
        <v/>
      </c>
      <c r="F84" s="39" t="str">
        <f t="shared" si="9"/>
        <v/>
      </c>
      <c r="G84" s="39" t="str">
        <f t="shared" si="10"/>
        <v/>
      </c>
      <c r="H84" s="39" t="str">
        <f>IF(A84&gt;$A$8*12,"",VLOOKUP(A84,Lists!$L$5:$O$605,4,FALSE))</f>
        <v/>
      </c>
      <c r="I84" s="39" t="str">
        <f t="shared" si="11"/>
        <v/>
      </c>
    </row>
    <row r="85" spans="1:9" x14ac:dyDescent="0.25">
      <c r="A85" s="54" t="str">
        <f t="shared" si="6"/>
        <v/>
      </c>
      <c r="B85" s="54" t="str">
        <f>IF(A85&gt;$A$8*12,"",VLOOKUP(A85,Lists!$L$5:$N$605,2,FALSE))</f>
        <v/>
      </c>
      <c r="C85" s="54" t="str">
        <f>IF(A85&gt;$A$8*12,"",VLOOKUP(A85,Lists!$L$5:$N$605,3,FALSE))</f>
        <v/>
      </c>
      <c r="D85" s="53" t="str">
        <f t="shared" si="7"/>
        <v/>
      </c>
      <c r="E85" s="39" t="str">
        <f t="shared" si="8"/>
        <v/>
      </c>
      <c r="F85" s="39" t="str">
        <f t="shared" si="9"/>
        <v/>
      </c>
      <c r="G85" s="39" t="str">
        <f t="shared" si="10"/>
        <v/>
      </c>
      <c r="H85" s="39" t="str">
        <f>IF(A85&gt;$A$8*12,"",VLOOKUP(A85,Lists!$L$5:$O$605,4,FALSE))</f>
        <v/>
      </c>
      <c r="I85" s="39" t="str">
        <f t="shared" si="11"/>
        <v/>
      </c>
    </row>
    <row r="86" spans="1:9" x14ac:dyDescent="0.25">
      <c r="A86" s="54" t="str">
        <f t="shared" si="6"/>
        <v/>
      </c>
      <c r="B86" s="54" t="str">
        <f>IF(A86&gt;$A$8*12,"",VLOOKUP(A86,Lists!$L$5:$N$605,2,FALSE))</f>
        <v/>
      </c>
      <c r="C86" s="54" t="str">
        <f>IF(A86&gt;$A$8*12,"",VLOOKUP(A86,Lists!$L$5:$N$605,3,FALSE))</f>
        <v/>
      </c>
      <c r="D86" s="53" t="str">
        <f t="shared" si="7"/>
        <v/>
      </c>
      <c r="E86" s="39" t="str">
        <f t="shared" si="8"/>
        <v/>
      </c>
      <c r="F86" s="39" t="str">
        <f t="shared" si="9"/>
        <v/>
      </c>
      <c r="G86" s="39" t="str">
        <f t="shared" si="10"/>
        <v/>
      </c>
      <c r="H86" s="39" t="str">
        <f>IF(A86&gt;$A$8*12,"",VLOOKUP(A86,Lists!$L$5:$O$605,4,FALSE))</f>
        <v/>
      </c>
      <c r="I86" s="39" t="str">
        <f t="shared" si="11"/>
        <v/>
      </c>
    </row>
    <row r="87" spans="1:9" x14ac:dyDescent="0.25">
      <c r="A87" s="54" t="str">
        <f t="shared" si="6"/>
        <v/>
      </c>
      <c r="B87" s="54" t="str">
        <f>IF(A87&gt;$A$8*12,"",VLOOKUP(A87,Lists!$L$5:$N$605,2,FALSE))</f>
        <v/>
      </c>
      <c r="C87" s="54" t="str">
        <f>IF(A87&gt;$A$8*12,"",VLOOKUP(A87,Lists!$L$5:$N$605,3,FALSE))</f>
        <v/>
      </c>
      <c r="D87" s="53" t="str">
        <f t="shared" si="7"/>
        <v/>
      </c>
      <c r="E87" s="39" t="str">
        <f t="shared" si="8"/>
        <v/>
      </c>
      <c r="F87" s="39" t="str">
        <f t="shared" si="9"/>
        <v/>
      </c>
      <c r="G87" s="39" t="str">
        <f t="shared" si="10"/>
        <v/>
      </c>
      <c r="H87" s="39" t="str">
        <f>IF(A87&gt;$A$8*12,"",VLOOKUP(A87,Lists!$L$5:$O$605,4,FALSE))</f>
        <v/>
      </c>
      <c r="I87" s="39" t="str">
        <f t="shared" si="11"/>
        <v/>
      </c>
    </row>
    <row r="88" spans="1:9" x14ac:dyDescent="0.25">
      <c r="A88" s="54" t="str">
        <f t="shared" si="6"/>
        <v/>
      </c>
      <c r="B88" s="54" t="str">
        <f>IF(A88&gt;$A$8*12,"",VLOOKUP(A88,Lists!$L$5:$N$605,2,FALSE))</f>
        <v/>
      </c>
      <c r="C88" s="54" t="str">
        <f>IF(A88&gt;$A$8*12,"",VLOOKUP(A88,Lists!$L$5:$N$605,3,FALSE))</f>
        <v/>
      </c>
      <c r="D88" s="53" t="str">
        <f t="shared" si="7"/>
        <v/>
      </c>
      <c r="E88" s="39" t="str">
        <f t="shared" si="8"/>
        <v/>
      </c>
      <c r="F88" s="39" t="str">
        <f t="shared" si="9"/>
        <v/>
      </c>
      <c r="G88" s="39" t="str">
        <f t="shared" si="10"/>
        <v/>
      </c>
      <c r="H88" s="39" t="str">
        <f>IF(A88&gt;$A$8*12,"",VLOOKUP(A88,Lists!$L$5:$O$605,4,FALSE))</f>
        <v/>
      </c>
      <c r="I88" s="39" t="str">
        <f t="shared" si="11"/>
        <v/>
      </c>
    </row>
    <row r="89" spans="1:9" x14ac:dyDescent="0.25">
      <c r="A89" s="54" t="str">
        <f t="shared" si="6"/>
        <v/>
      </c>
      <c r="B89" s="54" t="str">
        <f>IF(A89&gt;$A$8*12,"",VLOOKUP(A89,Lists!$L$5:$N$605,2,FALSE))</f>
        <v/>
      </c>
      <c r="C89" s="54" t="str">
        <f>IF(A89&gt;$A$8*12,"",VLOOKUP(A89,Lists!$L$5:$N$605,3,FALSE))</f>
        <v/>
      </c>
      <c r="D89" s="53" t="str">
        <f t="shared" si="7"/>
        <v/>
      </c>
      <c r="E89" s="39" t="str">
        <f t="shared" si="8"/>
        <v/>
      </c>
      <c r="F89" s="39" t="str">
        <f t="shared" si="9"/>
        <v/>
      </c>
      <c r="G89" s="39" t="str">
        <f t="shared" si="10"/>
        <v/>
      </c>
      <c r="H89" s="39" t="str">
        <f>IF(A89&gt;$A$8*12,"",VLOOKUP(A89,Lists!$L$5:$O$605,4,FALSE))</f>
        <v/>
      </c>
      <c r="I89" s="39" t="str">
        <f t="shared" si="11"/>
        <v/>
      </c>
    </row>
    <row r="90" spans="1:9" x14ac:dyDescent="0.25">
      <c r="A90" s="54" t="str">
        <f t="shared" si="6"/>
        <v/>
      </c>
      <c r="B90" s="54" t="str">
        <f>IF(A90&gt;$A$8*12,"",VLOOKUP(A90,Lists!$L$5:$N$605,2,FALSE))</f>
        <v/>
      </c>
      <c r="C90" s="54" t="str">
        <f>IF(A90&gt;$A$8*12,"",VLOOKUP(A90,Lists!$L$5:$N$605,3,FALSE))</f>
        <v/>
      </c>
      <c r="D90" s="53" t="str">
        <f t="shared" si="7"/>
        <v/>
      </c>
      <c r="E90" s="39" t="str">
        <f t="shared" si="8"/>
        <v/>
      </c>
      <c r="F90" s="39" t="str">
        <f t="shared" si="9"/>
        <v/>
      </c>
      <c r="G90" s="39" t="str">
        <f t="shared" si="10"/>
        <v/>
      </c>
      <c r="H90" s="39" t="str">
        <f>IF(A90&gt;$A$8*12,"",VLOOKUP(A90,Lists!$L$5:$O$605,4,FALSE))</f>
        <v/>
      </c>
      <c r="I90" s="39" t="str">
        <f t="shared" si="11"/>
        <v/>
      </c>
    </row>
    <row r="91" spans="1:9" x14ac:dyDescent="0.25">
      <c r="A91" s="54" t="str">
        <f t="shared" si="6"/>
        <v/>
      </c>
      <c r="B91" s="54" t="str">
        <f>IF(A91&gt;$A$8*12,"",VLOOKUP(A91,Lists!$L$5:$N$605,2,FALSE))</f>
        <v/>
      </c>
      <c r="C91" s="54" t="str">
        <f>IF(A91&gt;$A$8*12,"",VLOOKUP(A91,Lists!$L$5:$N$605,3,FALSE))</f>
        <v/>
      </c>
      <c r="D91" s="53" t="str">
        <f t="shared" si="7"/>
        <v/>
      </c>
      <c r="E91" s="39" t="str">
        <f t="shared" si="8"/>
        <v/>
      </c>
      <c r="F91" s="39" t="str">
        <f t="shared" si="9"/>
        <v/>
      </c>
      <c r="G91" s="39" t="str">
        <f t="shared" si="10"/>
        <v/>
      </c>
      <c r="H91" s="39" t="str">
        <f>IF(A91&gt;$A$8*12,"",VLOOKUP(A91,Lists!$L$5:$O$605,4,FALSE))</f>
        <v/>
      </c>
      <c r="I91" s="39" t="str">
        <f t="shared" si="11"/>
        <v/>
      </c>
    </row>
    <row r="92" spans="1:9" x14ac:dyDescent="0.25">
      <c r="A92" s="54" t="str">
        <f t="shared" si="6"/>
        <v/>
      </c>
      <c r="B92" s="54" t="str">
        <f>IF(A92&gt;$A$8*12,"",VLOOKUP(A92,Lists!$L$5:$N$605,2,FALSE))</f>
        <v/>
      </c>
      <c r="C92" s="54" t="str">
        <f>IF(A92&gt;$A$8*12,"",VLOOKUP(A92,Lists!$L$5:$N$605,3,FALSE))</f>
        <v/>
      </c>
      <c r="D92" s="53" t="str">
        <f t="shared" si="7"/>
        <v/>
      </c>
      <c r="E92" s="39" t="str">
        <f t="shared" si="8"/>
        <v/>
      </c>
      <c r="F92" s="39" t="str">
        <f t="shared" si="9"/>
        <v/>
      </c>
      <c r="G92" s="39" t="str">
        <f t="shared" si="10"/>
        <v/>
      </c>
      <c r="H92" s="39" t="str">
        <f>IF(A92&gt;$A$8*12,"",VLOOKUP(A92,Lists!$L$5:$O$605,4,FALSE))</f>
        <v/>
      </c>
      <c r="I92" s="39" t="str">
        <f t="shared" si="11"/>
        <v/>
      </c>
    </row>
    <row r="93" spans="1:9" x14ac:dyDescent="0.25">
      <c r="A93" s="54" t="str">
        <f t="shared" si="6"/>
        <v/>
      </c>
      <c r="B93" s="54" t="str">
        <f>IF(A93&gt;$A$8*12,"",VLOOKUP(A93,Lists!$L$5:$N$605,2,FALSE))</f>
        <v/>
      </c>
      <c r="C93" s="54" t="str">
        <f>IF(A93&gt;$A$8*12,"",VLOOKUP(A93,Lists!$L$5:$N$605,3,FALSE))</f>
        <v/>
      </c>
      <c r="D93" s="53" t="str">
        <f t="shared" si="7"/>
        <v/>
      </c>
      <c r="E93" s="39" t="str">
        <f t="shared" si="8"/>
        <v/>
      </c>
      <c r="F93" s="39" t="str">
        <f t="shared" si="9"/>
        <v/>
      </c>
      <c r="G93" s="39" t="str">
        <f t="shared" si="10"/>
        <v/>
      </c>
      <c r="H93" s="39" t="str">
        <f>IF(A93&gt;$A$8*12,"",VLOOKUP(A93,Lists!$L$5:$O$605,4,FALSE))</f>
        <v/>
      </c>
      <c r="I93" s="39" t="str">
        <f t="shared" si="11"/>
        <v/>
      </c>
    </row>
    <row r="94" spans="1:9" x14ac:dyDescent="0.25">
      <c r="A94" s="54" t="str">
        <f t="shared" si="6"/>
        <v/>
      </c>
      <c r="B94" s="54" t="str">
        <f>IF(A94&gt;$A$8*12,"",VLOOKUP(A94,Lists!$L$5:$N$605,2,FALSE))</f>
        <v/>
      </c>
      <c r="C94" s="54" t="str">
        <f>IF(A94&gt;$A$8*12,"",VLOOKUP(A94,Lists!$L$5:$N$605,3,FALSE))</f>
        <v/>
      </c>
      <c r="D94" s="53" t="str">
        <f t="shared" si="7"/>
        <v/>
      </c>
      <c r="E94" s="39" t="str">
        <f t="shared" si="8"/>
        <v/>
      </c>
      <c r="F94" s="39" t="str">
        <f t="shared" si="9"/>
        <v/>
      </c>
      <c r="G94" s="39" t="str">
        <f t="shared" si="10"/>
        <v/>
      </c>
      <c r="H94" s="39" t="str">
        <f>IF(A94&gt;$A$8*12,"",VLOOKUP(A94,Lists!$L$5:$O$605,4,FALSE))</f>
        <v/>
      </c>
      <c r="I94" s="39" t="str">
        <f t="shared" si="11"/>
        <v/>
      </c>
    </row>
    <row r="95" spans="1:9" x14ac:dyDescent="0.25">
      <c r="A95" s="54" t="str">
        <f t="shared" si="6"/>
        <v/>
      </c>
      <c r="B95" s="54" t="str">
        <f>IF(A95&gt;$A$8*12,"",VLOOKUP(A95,Lists!$L$5:$N$605,2,FALSE))</f>
        <v/>
      </c>
      <c r="C95" s="54" t="str">
        <f>IF(A95&gt;$A$8*12,"",VLOOKUP(A95,Lists!$L$5:$N$605,3,FALSE))</f>
        <v/>
      </c>
      <c r="D95" s="53" t="str">
        <f t="shared" si="7"/>
        <v/>
      </c>
      <c r="E95" s="39" t="str">
        <f t="shared" si="8"/>
        <v/>
      </c>
      <c r="F95" s="39" t="str">
        <f t="shared" si="9"/>
        <v/>
      </c>
      <c r="G95" s="39" t="str">
        <f t="shared" si="10"/>
        <v/>
      </c>
      <c r="H95" s="39" t="str">
        <f>IF(A95&gt;$A$8*12,"",VLOOKUP(A95,Lists!$L$5:$O$605,4,FALSE))</f>
        <v/>
      </c>
      <c r="I95" s="39" t="str">
        <f t="shared" si="11"/>
        <v/>
      </c>
    </row>
    <row r="96" spans="1:9" x14ac:dyDescent="0.25">
      <c r="A96" s="54" t="str">
        <f t="shared" si="6"/>
        <v/>
      </c>
      <c r="B96" s="54" t="str">
        <f>IF(A96&gt;$A$8*12,"",VLOOKUP(A96,Lists!$L$5:$N$605,2,FALSE))</f>
        <v/>
      </c>
      <c r="C96" s="54" t="str">
        <f>IF(A96&gt;$A$8*12,"",VLOOKUP(A96,Lists!$L$5:$N$605,3,FALSE))</f>
        <v/>
      </c>
      <c r="D96" s="53" t="str">
        <f t="shared" si="7"/>
        <v/>
      </c>
      <c r="E96" s="39" t="str">
        <f t="shared" si="8"/>
        <v/>
      </c>
      <c r="F96" s="39" t="str">
        <f t="shared" si="9"/>
        <v/>
      </c>
      <c r="G96" s="39" t="str">
        <f t="shared" si="10"/>
        <v/>
      </c>
      <c r="H96" s="39" t="str">
        <f>IF(A96&gt;$A$8*12,"",VLOOKUP(A96,Lists!$L$5:$O$605,4,FALSE))</f>
        <v/>
      </c>
      <c r="I96" s="39" t="str">
        <f t="shared" si="11"/>
        <v/>
      </c>
    </row>
    <row r="97" spans="1:9" x14ac:dyDescent="0.25">
      <c r="A97" s="54" t="str">
        <f t="shared" si="6"/>
        <v/>
      </c>
      <c r="B97" s="54" t="str">
        <f>IF(A97&gt;$A$8*12,"",VLOOKUP(A97,Lists!$L$5:$N$605,2,FALSE))</f>
        <v/>
      </c>
      <c r="C97" s="54" t="str">
        <f>IF(A97&gt;$A$8*12,"",VLOOKUP(A97,Lists!$L$5:$N$605,3,FALSE))</f>
        <v/>
      </c>
      <c r="D97" s="53" t="str">
        <f t="shared" si="7"/>
        <v/>
      </c>
      <c r="E97" s="39" t="str">
        <f t="shared" si="8"/>
        <v/>
      </c>
      <c r="F97" s="39" t="str">
        <f t="shared" si="9"/>
        <v/>
      </c>
      <c r="G97" s="39" t="str">
        <f t="shared" si="10"/>
        <v/>
      </c>
      <c r="H97" s="39" t="str">
        <f>IF(A97&gt;$A$8*12,"",VLOOKUP(A97,Lists!$L$5:$O$605,4,FALSE))</f>
        <v/>
      </c>
      <c r="I97" s="39" t="str">
        <f t="shared" si="11"/>
        <v/>
      </c>
    </row>
    <row r="98" spans="1:9" x14ac:dyDescent="0.25">
      <c r="A98" s="54" t="str">
        <f t="shared" si="6"/>
        <v/>
      </c>
      <c r="B98" s="54" t="str">
        <f>IF(A98&gt;$A$8*12,"",VLOOKUP(A98,Lists!$L$5:$N$605,2,FALSE))</f>
        <v/>
      </c>
      <c r="C98" s="54" t="str">
        <f>IF(A98&gt;$A$8*12,"",VLOOKUP(A98,Lists!$L$5:$N$605,3,FALSE))</f>
        <v/>
      </c>
      <c r="D98" s="53" t="str">
        <f t="shared" si="7"/>
        <v/>
      </c>
      <c r="E98" s="39" t="str">
        <f t="shared" si="8"/>
        <v/>
      </c>
      <c r="F98" s="39" t="str">
        <f t="shared" si="9"/>
        <v/>
      </c>
      <c r="G98" s="39" t="str">
        <f t="shared" si="10"/>
        <v/>
      </c>
      <c r="H98" s="39" t="str">
        <f>IF(A98&gt;$A$8*12,"",VLOOKUP(A98,Lists!$L$5:$O$605,4,FALSE))</f>
        <v/>
      </c>
      <c r="I98" s="39" t="str">
        <f t="shared" si="11"/>
        <v/>
      </c>
    </row>
    <row r="99" spans="1:9" x14ac:dyDescent="0.25">
      <c r="A99" s="54" t="str">
        <f t="shared" si="6"/>
        <v/>
      </c>
      <c r="B99" s="54" t="str">
        <f>IF(A99&gt;$A$8*12,"",VLOOKUP(A99,Lists!$L$5:$N$605,2,FALSE))</f>
        <v/>
      </c>
      <c r="C99" s="54" t="str">
        <f>IF(A99&gt;$A$8*12,"",VLOOKUP(A99,Lists!$L$5:$N$605,3,FALSE))</f>
        <v/>
      </c>
      <c r="D99" s="53" t="str">
        <f t="shared" si="7"/>
        <v/>
      </c>
      <c r="E99" s="39" t="str">
        <f t="shared" si="8"/>
        <v/>
      </c>
      <c r="F99" s="39" t="str">
        <f t="shared" si="9"/>
        <v/>
      </c>
      <c r="G99" s="39" t="str">
        <f t="shared" si="10"/>
        <v/>
      </c>
      <c r="H99" s="39" t="str">
        <f>IF(A99&gt;$A$8*12,"",VLOOKUP(A99,Lists!$L$5:$O$605,4,FALSE))</f>
        <v/>
      </c>
      <c r="I99" s="39" t="str">
        <f t="shared" si="11"/>
        <v/>
      </c>
    </row>
    <row r="100" spans="1:9" x14ac:dyDescent="0.25">
      <c r="A100" s="54" t="str">
        <f t="shared" si="6"/>
        <v/>
      </c>
      <c r="B100" s="54" t="str">
        <f>IF(A100&gt;$A$8*12,"",VLOOKUP(A100,Lists!$L$5:$N$605,2,FALSE))</f>
        <v/>
      </c>
      <c r="C100" s="54" t="str">
        <f>IF(A100&gt;$A$8*12,"",VLOOKUP(A100,Lists!$L$5:$N$605,3,FALSE))</f>
        <v/>
      </c>
      <c r="D100" s="53" t="str">
        <f t="shared" si="7"/>
        <v/>
      </c>
      <c r="E100" s="39" t="str">
        <f t="shared" si="8"/>
        <v/>
      </c>
      <c r="F100" s="39" t="str">
        <f t="shared" si="9"/>
        <v/>
      </c>
      <c r="G100" s="39" t="str">
        <f t="shared" si="10"/>
        <v/>
      </c>
      <c r="H100" s="39" t="str">
        <f>IF(A100&gt;$A$8*12,"",VLOOKUP(A100,Lists!$L$5:$O$605,4,FALSE))</f>
        <v/>
      </c>
      <c r="I100" s="39" t="str">
        <f t="shared" si="11"/>
        <v/>
      </c>
    </row>
    <row r="101" spans="1:9" x14ac:dyDescent="0.25">
      <c r="A101" s="54" t="str">
        <f t="shared" si="6"/>
        <v/>
      </c>
      <c r="B101" s="54" t="str">
        <f>IF(A101&gt;$A$8*12,"",VLOOKUP(A101,Lists!$L$5:$N$605,2,FALSE))</f>
        <v/>
      </c>
      <c r="C101" s="54" t="str">
        <f>IF(A101&gt;$A$8*12,"",VLOOKUP(A101,Lists!$L$5:$N$605,3,FALSE))</f>
        <v/>
      </c>
      <c r="D101" s="53" t="str">
        <f t="shared" si="7"/>
        <v/>
      </c>
      <c r="E101" s="39" t="str">
        <f t="shared" si="8"/>
        <v/>
      </c>
      <c r="F101" s="39" t="str">
        <f t="shared" si="9"/>
        <v/>
      </c>
      <c r="G101" s="39" t="str">
        <f t="shared" si="10"/>
        <v/>
      </c>
      <c r="H101" s="39" t="str">
        <f>IF(A101&gt;$A$8*12,"",VLOOKUP(A101,Lists!$L$5:$O$605,4,FALSE))</f>
        <v/>
      </c>
      <c r="I101" s="39" t="str">
        <f t="shared" si="11"/>
        <v/>
      </c>
    </row>
    <row r="102" spans="1:9" x14ac:dyDescent="0.25">
      <c r="A102" s="54" t="str">
        <f t="shared" si="6"/>
        <v/>
      </c>
      <c r="B102" s="54" t="str">
        <f>IF(A102&gt;$A$8*12,"",VLOOKUP(A102,Lists!$L$5:$N$605,2,FALSE))</f>
        <v/>
      </c>
      <c r="C102" s="54" t="str">
        <f>IF(A102&gt;$A$8*12,"",VLOOKUP(A102,Lists!$L$5:$N$605,3,FALSE))</f>
        <v/>
      </c>
      <c r="D102" s="53" t="str">
        <f t="shared" si="7"/>
        <v/>
      </c>
      <c r="E102" s="39" t="str">
        <f t="shared" si="8"/>
        <v/>
      </c>
      <c r="F102" s="39" t="str">
        <f t="shared" si="9"/>
        <v/>
      </c>
      <c r="G102" s="39" t="str">
        <f t="shared" si="10"/>
        <v/>
      </c>
      <c r="H102" s="39" t="str">
        <f>IF(A102&gt;$A$8*12,"",VLOOKUP(A102,Lists!$L$5:$O$605,4,FALSE))</f>
        <v/>
      </c>
      <c r="I102" s="39" t="str">
        <f t="shared" si="11"/>
        <v/>
      </c>
    </row>
    <row r="103" spans="1:9" x14ac:dyDescent="0.25">
      <c r="A103" s="54" t="str">
        <f t="shared" si="6"/>
        <v/>
      </c>
      <c r="B103" s="54" t="str">
        <f>IF(A103&gt;$A$8*12,"",VLOOKUP(A103,Lists!$L$5:$N$605,2,FALSE))</f>
        <v/>
      </c>
      <c r="C103" s="54" t="str">
        <f>IF(A103&gt;$A$8*12,"",VLOOKUP(A103,Lists!$L$5:$N$605,3,FALSE))</f>
        <v/>
      </c>
      <c r="D103" s="53" t="str">
        <f t="shared" si="7"/>
        <v/>
      </c>
      <c r="E103" s="39" t="str">
        <f t="shared" si="8"/>
        <v/>
      </c>
      <c r="F103" s="39" t="str">
        <f t="shared" si="9"/>
        <v/>
      </c>
      <c r="G103" s="39" t="str">
        <f t="shared" si="10"/>
        <v/>
      </c>
      <c r="H103" s="39" t="str">
        <f>IF(A103&gt;$A$8*12,"",VLOOKUP(A103,Lists!$L$5:$O$605,4,FALSE))</f>
        <v/>
      </c>
      <c r="I103" s="39" t="str">
        <f t="shared" si="11"/>
        <v/>
      </c>
    </row>
    <row r="104" spans="1:9" x14ac:dyDescent="0.25">
      <c r="A104" s="54" t="str">
        <f t="shared" si="6"/>
        <v/>
      </c>
      <c r="B104" s="54" t="str">
        <f>IF(A104&gt;$A$8*12,"",VLOOKUP(A104,Lists!$L$5:$N$605,2,FALSE))</f>
        <v/>
      </c>
      <c r="C104" s="54" t="str">
        <f>IF(A104&gt;$A$8*12,"",VLOOKUP(A104,Lists!$L$5:$N$605,3,FALSE))</f>
        <v/>
      </c>
      <c r="D104" s="53" t="str">
        <f t="shared" si="7"/>
        <v/>
      </c>
      <c r="E104" s="39" t="str">
        <f t="shared" si="8"/>
        <v/>
      </c>
      <c r="F104" s="39" t="str">
        <f t="shared" si="9"/>
        <v/>
      </c>
      <c r="G104" s="39" t="str">
        <f t="shared" si="10"/>
        <v/>
      </c>
      <c r="H104" s="39" t="str">
        <f>IF(A104&gt;$A$8*12,"",VLOOKUP(A104,Lists!$L$5:$O$605,4,FALSE))</f>
        <v/>
      </c>
      <c r="I104" s="39" t="str">
        <f t="shared" si="11"/>
        <v/>
      </c>
    </row>
    <row r="105" spans="1:9" x14ac:dyDescent="0.25">
      <c r="A105" s="54" t="str">
        <f t="shared" si="6"/>
        <v/>
      </c>
      <c r="B105" s="54" t="str">
        <f>IF(A105&gt;$A$8*12,"",VLOOKUP(A105,Lists!$L$5:$N$605,2,FALSE))</f>
        <v/>
      </c>
      <c r="C105" s="54" t="str">
        <f>IF(A105&gt;$A$8*12,"",VLOOKUP(A105,Lists!$L$5:$N$605,3,FALSE))</f>
        <v/>
      </c>
      <c r="D105" s="53" t="str">
        <f t="shared" si="7"/>
        <v/>
      </c>
      <c r="E105" s="39" t="str">
        <f t="shared" si="8"/>
        <v/>
      </c>
      <c r="F105" s="39" t="str">
        <f t="shared" si="9"/>
        <v/>
      </c>
      <c r="G105" s="39" t="str">
        <f t="shared" si="10"/>
        <v/>
      </c>
      <c r="H105" s="39" t="str">
        <f>IF(A105&gt;$A$8*12,"",VLOOKUP(A105,Lists!$L$5:$O$605,4,FALSE))</f>
        <v/>
      </c>
      <c r="I105" s="39" t="str">
        <f t="shared" si="11"/>
        <v/>
      </c>
    </row>
    <row r="106" spans="1:9" x14ac:dyDescent="0.25">
      <c r="A106" s="54" t="str">
        <f t="shared" si="6"/>
        <v/>
      </c>
      <c r="B106" s="54" t="str">
        <f>IF(A106&gt;$A$8*12,"",VLOOKUP(A106,Lists!$L$5:$N$605,2,FALSE))</f>
        <v/>
      </c>
      <c r="C106" s="54" t="str">
        <f>IF(A106&gt;$A$8*12,"",VLOOKUP(A106,Lists!$L$5:$N$605,3,FALSE))</f>
        <v/>
      </c>
      <c r="D106" s="53" t="str">
        <f t="shared" si="7"/>
        <v/>
      </c>
      <c r="E106" s="39" t="str">
        <f t="shared" si="8"/>
        <v/>
      </c>
      <c r="F106" s="39" t="str">
        <f t="shared" si="9"/>
        <v/>
      </c>
      <c r="G106" s="39" t="str">
        <f t="shared" si="10"/>
        <v/>
      </c>
      <c r="H106" s="39" t="str">
        <f>IF(A106&gt;$A$8*12,"",VLOOKUP(A106,Lists!$L$5:$O$605,4,FALSE))</f>
        <v/>
      </c>
      <c r="I106" s="39" t="str">
        <f t="shared" si="11"/>
        <v/>
      </c>
    </row>
    <row r="107" spans="1:9" x14ac:dyDescent="0.25">
      <c r="A107" s="54" t="str">
        <f t="shared" si="6"/>
        <v/>
      </c>
      <c r="B107" s="54" t="str">
        <f>IF(A107&gt;$A$8*12,"",VLOOKUP(A107,Lists!$L$5:$N$605,2,FALSE))</f>
        <v/>
      </c>
      <c r="C107" s="54" t="str">
        <f>IF(A107&gt;$A$8*12,"",VLOOKUP(A107,Lists!$L$5:$N$605,3,FALSE))</f>
        <v/>
      </c>
      <c r="D107" s="53" t="str">
        <f t="shared" si="7"/>
        <v/>
      </c>
      <c r="E107" s="39" t="str">
        <f t="shared" si="8"/>
        <v/>
      </c>
      <c r="F107" s="39" t="str">
        <f t="shared" si="9"/>
        <v/>
      </c>
      <c r="G107" s="39" t="str">
        <f t="shared" si="10"/>
        <v/>
      </c>
      <c r="H107" s="39" t="str">
        <f>IF(A107&gt;$A$8*12,"",VLOOKUP(A107,Lists!$L$5:$O$605,4,FALSE))</f>
        <v/>
      </c>
      <c r="I107" s="39" t="str">
        <f t="shared" si="11"/>
        <v/>
      </c>
    </row>
    <row r="108" spans="1:9" x14ac:dyDescent="0.25">
      <c r="A108" s="54" t="str">
        <f t="shared" si="6"/>
        <v/>
      </c>
      <c r="B108" s="54" t="str">
        <f>IF(A108&gt;$A$8*12,"",VLOOKUP(A108,Lists!$L$5:$N$605,2,FALSE))</f>
        <v/>
      </c>
      <c r="C108" s="54" t="str">
        <f>IF(A108&gt;$A$8*12,"",VLOOKUP(A108,Lists!$L$5:$N$605,3,FALSE))</f>
        <v/>
      </c>
      <c r="D108" s="53" t="str">
        <f t="shared" si="7"/>
        <v/>
      </c>
      <c r="E108" s="39" t="str">
        <f t="shared" si="8"/>
        <v/>
      </c>
      <c r="F108" s="39" t="str">
        <f t="shared" si="9"/>
        <v/>
      </c>
      <c r="G108" s="39" t="str">
        <f t="shared" si="10"/>
        <v/>
      </c>
      <c r="H108" s="39" t="str">
        <f>IF(A108&gt;$A$8*12,"",VLOOKUP(A108,Lists!$L$5:$O$605,4,FALSE))</f>
        <v/>
      </c>
      <c r="I108" s="39" t="str">
        <f t="shared" si="11"/>
        <v/>
      </c>
    </row>
    <row r="109" spans="1:9" x14ac:dyDescent="0.25">
      <c r="A109" s="54" t="str">
        <f t="shared" si="6"/>
        <v/>
      </c>
      <c r="B109" s="54" t="str">
        <f>IF(A109&gt;$A$8*12,"",VLOOKUP(A109,Lists!$L$5:$N$605,2,FALSE))</f>
        <v/>
      </c>
      <c r="C109" s="54" t="str">
        <f>IF(A109&gt;$A$8*12,"",VLOOKUP(A109,Lists!$L$5:$N$605,3,FALSE))</f>
        <v/>
      </c>
      <c r="D109" s="53" t="str">
        <f t="shared" si="7"/>
        <v/>
      </c>
      <c r="E109" s="39" t="str">
        <f t="shared" si="8"/>
        <v/>
      </c>
      <c r="F109" s="39" t="str">
        <f t="shared" si="9"/>
        <v/>
      </c>
      <c r="G109" s="39" t="str">
        <f t="shared" si="10"/>
        <v/>
      </c>
      <c r="H109" s="39" t="str">
        <f>IF(A109&gt;$A$8*12,"",VLOOKUP(A109,Lists!$L$5:$O$605,4,FALSE))</f>
        <v/>
      </c>
      <c r="I109" s="39" t="str">
        <f t="shared" si="11"/>
        <v/>
      </c>
    </row>
    <row r="110" spans="1:9" x14ac:dyDescent="0.25">
      <c r="A110" s="54" t="str">
        <f t="shared" si="6"/>
        <v/>
      </c>
      <c r="B110" s="54" t="str">
        <f>IF(A110&gt;$A$8*12,"",VLOOKUP(A110,Lists!$L$5:$N$605,2,FALSE))</f>
        <v/>
      </c>
      <c r="C110" s="54" t="str">
        <f>IF(A110&gt;$A$8*12,"",VLOOKUP(A110,Lists!$L$5:$N$605,3,FALSE))</f>
        <v/>
      </c>
      <c r="D110" s="53" t="str">
        <f t="shared" si="7"/>
        <v/>
      </c>
      <c r="E110" s="39" t="str">
        <f t="shared" si="8"/>
        <v/>
      </c>
      <c r="F110" s="39" t="str">
        <f t="shared" si="9"/>
        <v/>
      </c>
      <c r="G110" s="39" t="str">
        <f t="shared" si="10"/>
        <v/>
      </c>
      <c r="H110" s="39" t="str">
        <f>IF(A110&gt;$A$8*12,"",VLOOKUP(A110,Lists!$L$5:$O$605,4,FALSE))</f>
        <v/>
      </c>
      <c r="I110" s="39" t="str">
        <f t="shared" si="11"/>
        <v/>
      </c>
    </row>
    <row r="111" spans="1:9" x14ac:dyDescent="0.25">
      <c r="A111" s="54" t="str">
        <f t="shared" si="6"/>
        <v/>
      </c>
      <c r="B111" s="54" t="str">
        <f>IF(A111&gt;$A$8*12,"",VLOOKUP(A111,Lists!$L$5:$N$605,2,FALSE))</f>
        <v/>
      </c>
      <c r="C111" s="54" t="str">
        <f>IF(A111&gt;$A$8*12,"",VLOOKUP(A111,Lists!$L$5:$N$605,3,FALSE))</f>
        <v/>
      </c>
      <c r="D111" s="53" t="str">
        <f t="shared" si="7"/>
        <v/>
      </c>
      <c r="E111" s="39" t="str">
        <f t="shared" si="8"/>
        <v/>
      </c>
      <c r="F111" s="39" t="str">
        <f t="shared" si="9"/>
        <v/>
      </c>
      <c r="G111" s="39" t="str">
        <f t="shared" si="10"/>
        <v/>
      </c>
      <c r="H111" s="39" t="str">
        <f>IF(A111&gt;$A$8*12,"",VLOOKUP(A111,Lists!$L$5:$O$605,4,FALSE))</f>
        <v/>
      </c>
      <c r="I111" s="39" t="str">
        <f t="shared" si="11"/>
        <v/>
      </c>
    </row>
    <row r="112" spans="1:9" x14ac:dyDescent="0.25">
      <c r="A112" s="54" t="str">
        <f t="shared" si="6"/>
        <v/>
      </c>
      <c r="B112" s="54" t="str">
        <f>IF(A112&gt;$A$8*12,"",VLOOKUP(A112,Lists!$L$5:$N$605,2,FALSE))</f>
        <v/>
      </c>
      <c r="C112" s="54" t="str">
        <f>IF(A112&gt;$A$8*12,"",VLOOKUP(A112,Lists!$L$5:$N$605,3,FALSE))</f>
        <v/>
      </c>
      <c r="D112" s="53" t="str">
        <f t="shared" si="7"/>
        <v/>
      </c>
      <c r="E112" s="39" t="str">
        <f t="shared" si="8"/>
        <v/>
      </c>
      <c r="F112" s="39" t="str">
        <f t="shared" si="9"/>
        <v/>
      </c>
      <c r="G112" s="39" t="str">
        <f t="shared" si="10"/>
        <v/>
      </c>
      <c r="H112" s="39" t="str">
        <f>IF(A112&gt;$A$8*12,"",VLOOKUP(A112,Lists!$L$5:$O$605,4,FALSE))</f>
        <v/>
      </c>
      <c r="I112" s="39" t="str">
        <f t="shared" si="11"/>
        <v/>
      </c>
    </row>
    <row r="113" spans="1:9" x14ac:dyDescent="0.25">
      <c r="A113" s="54" t="str">
        <f t="shared" si="6"/>
        <v/>
      </c>
      <c r="B113" s="54" t="str">
        <f>IF(A113&gt;$A$8*12,"",VLOOKUP(A113,Lists!$L$5:$N$605,2,FALSE))</f>
        <v/>
      </c>
      <c r="C113" s="54" t="str">
        <f>IF(A113&gt;$A$8*12,"",VLOOKUP(A113,Lists!$L$5:$N$605,3,FALSE))</f>
        <v/>
      </c>
      <c r="D113" s="53" t="str">
        <f t="shared" si="7"/>
        <v/>
      </c>
      <c r="E113" s="39" t="str">
        <f t="shared" si="8"/>
        <v/>
      </c>
      <c r="F113" s="39" t="str">
        <f t="shared" si="9"/>
        <v/>
      </c>
      <c r="G113" s="39" t="str">
        <f t="shared" si="10"/>
        <v/>
      </c>
      <c r="H113" s="39" t="str">
        <f>IF(A113&gt;$A$8*12,"",VLOOKUP(A113,Lists!$L$5:$O$605,4,FALSE))</f>
        <v/>
      </c>
      <c r="I113" s="39" t="str">
        <f t="shared" si="11"/>
        <v/>
      </c>
    </row>
    <row r="114" spans="1:9" x14ac:dyDescent="0.25">
      <c r="A114" s="54" t="str">
        <f t="shared" si="6"/>
        <v/>
      </c>
      <c r="B114" s="54" t="str">
        <f>IF(A114&gt;$A$8*12,"",VLOOKUP(A114,Lists!$L$5:$N$605,2,FALSE))</f>
        <v/>
      </c>
      <c r="C114" s="54" t="str">
        <f>IF(A114&gt;$A$8*12,"",VLOOKUP(A114,Lists!$L$5:$N$605,3,FALSE))</f>
        <v/>
      </c>
      <c r="D114" s="53" t="str">
        <f t="shared" si="7"/>
        <v/>
      </c>
      <c r="E114" s="39" t="str">
        <f t="shared" si="8"/>
        <v/>
      </c>
      <c r="F114" s="39" t="str">
        <f t="shared" si="9"/>
        <v/>
      </c>
      <c r="G114" s="39" t="str">
        <f t="shared" si="10"/>
        <v/>
      </c>
      <c r="H114" s="39" t="str">
        <f>IF(A114&gt;$A$8*12,"",VLOOKUP(A114,Lists!$L$5:$O$605,4,FALSE))</f>
        <v/>
      </c>
      <c r="I114" s="39" t="str">
        <f t="shared" si="11"/>
        <v/>
      </c>
    </row>
    <row r="115" spans="1:9" x14ac:dyDescent="0.25">
      <c r="A115" s="54" t="str">
        <f t="shared" si="6"/>
        <v/>
      </c>
      <c r="B115" s="54" t="str">
        <f>IF(A115&gt;$A$8*12,"",VLOOKUP(A115,Lists!$L$5:$N$605,2,FALSE))</f>
        <v/>
      </c>
      <c r="C115" s="54" t="str">
        <f>IF(A115&gt;$A$8*12,"",VLOOKUP(A115,Lists!$L$5:$N$605,3,FALSE))</f>
        <v/>
      </c>
      <c r="D115" s="53" t="str">
        <f t="shared" si="7"/>
        <v/>
      </c>
      <c r="E115" s="39" t="str">
        <f t="shared" si="8"/>
        <v/>
      </c>
      <c r="F115" s="39" t="str">
        <f t="shared" si="9"/>
        <v/>
      </c>
      <c r="G115" s="39" t="str">
        <f t="shared" si="10"/>
        <v/>
      </c>
      <c r="H115" s="39" t="str">
        <f>IF(A115&gt;$A$8*12,"",VLOOKUP(A115,Lists!$L$5:$O$605,4,FALSE))</f>
        <v/>
      </c>
      <c r="I115" s="39" t="str">
        <f t="shared" si="11"/>
        <v/>
      </c>
    </row>
    <row r="116" spans="1:9" x14ac:dyDescent="0.25">
      <c r="A116" s="54" t="str">
        <f t="shared" si="6"/>
        <v/>
      </c>
      <c r="B116" s="54" t="str">
        <f>IF(A116&gt;$A$8*12,"",VLOOKUP(A116,Lists!$L$5:$N$605,2,FALSE))</f>
        <v/>
      </c>
      <c r="C116" s="54" t="str">
        <f>IF(A116&gt;$A$8*12,"",VLOOKUP(A116,Lists!$L$5:$N$605,3,FALSE))</f>
        <v/>
      </c>
      <c r="D116" s="53" t="str">
        <f t="shared" si="7"/>
        <v/>
      </c>
      <c r="E116" s="39" t="str">
        <f t="shared" si="8"/>
        <v/>
      </c>
      <c r="F116" s="39" t="str">
        <f t="shared" si="9"/>
        <v/>
      </c>
      <c r="G116" s="39" t="str">
        <f t="shared" si="10"/>
        <v/>
      </c>
      <c r="H116" s="39" t="str">
        <f>IF(A116&gt;$A$8*12,"",VLOOKUP(A116,Lists!$L$5:$O$605,4,FALSE))</f>
        <v/>
      </c>
      <c r="I116" s="39" t="str">
        <f t="shared" si="11"/>
        <v/>
      </c>
    </row>
    <row r="117" spans="1:9" x14ac:dyDescent="0.25">
      <c r="A117" s="54" t="str">
        <f t="shared" si="6"/>
        <v/>
      </c>
      <c r="B117" s="54" t="str">
        <f>IF(A117&gt;$A$8*12,"",VLOOKUP(A117,Lists!$L$5:$N$605,2,FALSE))</f>
        <v/>
      </c>
      <c r="C117" s="54" t="str">
        <f>IF(A117&gt;$A$8*12,"",VLOOKUP(A117,Lists!$L$5:$N$605,3,FALSE))</f>
        <v/>
      </c>
      <c r="D117" s="53" t="str">
        <f t="shared" si="7"/>
        <v/>
      </c>
      <c r="E117" s="39" t="str">
        <f t="shared" si="8"/>
        <v/>
      </c>
      <c r="F117" s="39" t="str">
        <f t="shared" si="9"/>
        <v/>
      </c>
      <c r="G117" s="39" t="str">
        <f t="shared" si="10"/>
        <v/>
      </c>
      <c r="H117" s="39" t="str">
        <f>IF(A117&gt;$A$8*12,"",VLOOKUP(A117,Lists!$L$5:$O$605,4,FALSE))</f>
        <v/>
      </c>
      <c r="I117" s="39" t="str">
        <f t="shared" si="11"/>
        <v/>
      </c>
    </row>
    <row r="118" spans="1:9" x14ac:dyDescent="0.25">
      <c r="A118" s="54" t="str">
        <f t="shared" si="6"/>
        <v/>
      </c>
      <c r="B118" s="54" t="str">
        <f>IF(A118&gt;$A$8*12,"",VLOOKUP(A118,Lists!$L$5:$N$605,2,FALSE))</f>
        <v/>
      </c>
      <c r="C118" s="54" t="str">
        <f>IF(A118&gt;$A$8*12,"",VLOOKUP(A118,Lists!$L$5:$N$605,3,FALSE))</f>
        <v/>
      </c>
      <c r="D118" s="53" t="str">
        <f t="shared" si="7"/>
        <v/>
      </c>
      <c r="E118" s="39" t="str">
        <f t="shared" si="8"/>
        <v/>
      </c>
      <c r="F118" s="39" t="str">
        <f t="shared" si="9"/>
        <v/>
      </c>
      <c r="G118" s="39" t="str">
        <f t="shared" si="10"/>
        <v/>
      </c>
      <c r="H118" s="39" t="str">
        <f>IF(A118&gt;$A$8*12,"",VLOOKUP(A118,Lists!$L$5:$O$605,4,FALSE))</f>
        <v/>
      </c>
      <c r="I118" s="39" t="str">
        <f t="shared" si="11"/>
        <v/>
      </c>
    </row>
    <row r="119" spans="1:9" x14ac:dyDescent="0.25">
      <c r="A119" s="54" t="str">
        <f t="shared" si="6"/>
        <v/>
      </c>
      <c r="B119" s="54" t="str">
        <f>IF(A119&gt;$A$8*12,"",VLOOKUP(A119,Lists!$L$5:$N$605,2,FALSE))</f>
        <v/>
      </c>
      <c r="C119" s="54" t="str">
        <f>IF(A119&gt;$A$8*12,"",VLOOKUP(A119,Lists!$L$5:$N$605,3,FALSE))</f>
        <v/>
      </c>
      <c r="D119" s="53" t="str">
        <f t="shared" si="7"/>
        <v/>
      </c>
      <c r="E119" s="39" t="str">
        <f t="shared" si="8"/>
        <v/>
      </c>
      <c r="F119" s="39" t="str">
        <f t="shared" si="9"/>
        <v/>
      </c>
      <c r="G119" s="39" t="str">
        <f t="shared" si="10"/>
        <v/>
      </c>
      <c r="H119" s="39" t="str">
        <f>IF(A119&gt;$A$8*12,"",VLOOKUP(A119,Lists!$L$5:$O$605,4,FALSE))</f>
        <v/>
      </c>
      <c r="I119" s="39" t="str">
        <f t="shared" si="11"/>
        <v/>
      </c>
    </row>
    <row r="120" spans="1:9" x14ac:dyDescent="0.25">
      <c r="A120" s="54" t="str">
        <f t="shared" si="6"/>
        <v/>
      </c>
      <c r="B120" s="54" t="str">
        <f>IF(A120&gt;$A$8*12,"",VLOOKUP(A120,Lists!$L$5:$N$605,2,FALSE))</f>
        <v/>
      </c>
      <c r="C120" s="54" t="str">
        <f>IF(A120&gt;$A$8*12,"",VLOOKUP(A120,Lists!$L$5:$N$605,3,FALSE))</f>
        <v/>
      </c>
      <c r="D120" s="53" t="str">
        <f t="shared" si="7"/>
        <v/>
      </c>
      <c r="E120" s="39" t="str">
        <f t="shared" si="8"/>
        <v/>
      </c>
      <c r="F120" s="39" t="str">
        <f t="shared" si="9"/>
        <v/>
      </c>
      <c r="G120" s="39" t="str">
        <f t="shared" si="10"/>
        <v/>
      </c>
      <c r="H120" s="39" t="str">
        <f>IF(A120&gt;$A$8*12,"",VLOOKUP(A120,Lists!$L$5:$O$605,4,FALSE))</f>
        <v/>
      </c>
      <c r="I120" s="39" t="str">
        <f t="shared" si="11"/>
        <v/>
      </c>
    </row>
    <row r="121" spans="1:9" x14ac:dyDescent="0.25">
      <c r="A121" s="54" t="str">
        <f t="shared" si="6"/>
        <v/>
      </c>
      <c r="B121" s="54" t="str">
        <f>IF(A121&gt;$A$8*12,"",VLOOKUP(A121,Lists!$L$5:$N$605,2,FALSE))</f>
        <v/>
      </c>
      <c r="C121" s="54" t="str">
        <f>IF(A121&gt;$A$8*12,"",VLOOKUP(A121,Lists!$L$5:$N$605,3,FALSE))</f>
        <v/>
      </c>
      <c r="D121" s="53" t="str">
        <f t="shared" si="7"/>
        <v/>
      </c>
      <c r="E121" s="39" t="str">
        <f t="shared" si="8"/>
        <v/>
      </c>
      <c r="F121" s="39" t="str">
        <f t="shared" si="9"/>
        <v/>
      </c>
      <c r="G121" s="39" t="str">
        <f t="shared" si="10"/>
        <v/>
      </c>
      <c r="H121" s="39" t="str">
        <f>IF(A121&gt;$A$8*12,"",VLOOKUP(A121,Lists!$L$5:$O$605,4,FALSE))</f>
        <v/>
      </c>
      <c r="I121" s="39" t="str">
        <f t="shared" si="11"/>
        <v/>
      </c>
    </row>
    <row r="122" spans="1:9" x14ac:dyDescent="0.25">
      <c r="A122" s="54" t="str">
        <f t="shared" si="6"/>
        <v/>
      </c>
      <c r="B122" s="54" t="str">
        <f>IF(A122&gt;$A$8*12,"",VLOOKUP(A122,Lists!$L$5:$N$605,2,FALSE))</f>
        <v/>
      </c>
      <c r="C122" s="54" t="str">
        <f>IF(A122&gt;$A$8*12,"",VLOOKUP(A122,Lists!$L$5:$N$605,3,FALSE))</f>
        <v/>
      </c>
      <c r="D122" s="53" t="str">
        <f t="shared" si="7"/>
        <v/>
      </c>
      <c r="E122" s="39" t="str">
        <f t="shared" si="8"/>
        <v/>
      </c>
      <c r="F122" s="39" t="str">
        <f t="shared" si="9"/>
        <v/>
      </c>
      <c r="G122" s="39" t="str">
        <f t="shared" si="10"/>
        <v/>
      </c>
      <c r="H122" s="39" t="str">
        <f>IF(A122&gt;$A$8*12,"",VLOOKUP(A122,Lists!$L$5:$O$605,4,FALSE))</f>
        <v/>
      </c>
      <c r="I122" s="39" t="str">
        <f t="shared" si="11"/>
        <v/>
      </c>
    </row>
    <row r="123" spans="1:9" x14ac:dyDescent="0.25">
      <c r="A123" s="54" t="str">
        <f t="shared" si="6"/>
        <v/>
      </c>
      <c r="B123" s="54" t="str">
        <f>IF(A123&gt;$A$8*12,"",VLOOKUP(A123,Lists!$L$5:$N$605,2,FALSE))</f>
        <v/>
      </c>
      <c r="C123" s="54" t="str">
        <f>IF(A123&gt;$A$8*12,"",VLOOKUP(A123,Lists!$L$5:$N$605,3,FALSE))</f>
        <v/>
      </c>
      <c r="D123" s="53" t="str">
        <f t="shared" si="7"/>
        <v/>
      </c>
      <c r="E123" s="39" t="str">
        <f t="shared" si="8"/>
        <v/>
      </c>
      <c r="F123" s="39" t="str">
        <f t="shared" si="9"/>
        <v/>
      </c>
      <c r="G123" s="39" t="str">
        <f t="shared" si="10"/>
        <v/>
      </c>
      <c r="H123" s="39" t="str">
        <f>IF(A123&gt;$A$8*12,"",VLOOKUP(A123,Lists!$L$5:$O$605,4,FALSE))</f>
        <v/>
      </c>
      <c r="I123" s="39" t="str">
        <f t="shared" si="11"/>
        <v/>
      </c>
    </row>
    <row r="124" spans="1:9" x14ac:dyDescent="0.25">
      <c r="A124" s="54" t="str">
        <f t="shared" si="6"/>
        <v/>
      </c>
      <c r="B124" s="54" t="str">
        <f>IF(A124&gt;$A$8*12,"",VLOOKUP(A124,Lists!$L$5:$N$605,2,FALSE))</f>
        <v/>
      </c>
      <c r="C124" s="54" t="str">
        <f>IF(A124&gt;$A$8*12,"",VLOOKUP(A124,Lists!$L$5:$N$605,3,FALSE))</f>
        <v/>
      </c>
      <c r="D124" s="53" t="str">
        <f t="shared" si="7"/>
        <v/>
      </c>
      <c r="E124" s="39" t="str">
        <f t="shared" si="8"/>
        <v/>
      </c>
      <c r="F124" s="39" t="str">
        <f t="shared" si="9"/>
        <v/>
      </c>
      <c r="G124" s="39" t="str">
        <f t="shared" si="10"/>
        <v/>
      </c>
      <c r="H124" s="39" t="str">
        <f>IF(A124&gt;$A$8*12,"",VLOOKUP(A124,Lists!$L$5:$O$605,4,FALSE))</f>
        <v/>
      </c>
      <c r="I124" s="39" t="str">
        <f t="shared" si="11"/>
        <v/>
      </c>
    </row>
    <row r="125" spans="1:9" x14ac:dyDescent="0.25">
      <c r="A125" s="54" t="str">
        <f t="shared" si="6"/>
        <v/>
      </c>
      <c r="B125" s="54" t="str">
        <f>IF(A125&gt;$A$8*12,"",VLOOKUP(A125,Lists!$L$5:$N$605,2,FALSE))</f>
        <v/>
      </c>
      <c r="C125" s="54" t="str">
        <f>IF(A125&gt;$A$8*12,"",VLOOKUP(A125,Lists!$L$5:$N$605,3,FALSE))</f>
        <v/>
      </c>
      <c r="D125" s="53" t="str">
        <f t="shared" si="7"/>
        <v/>
      </c>
      <c r="E125" s="39" t="str">
        <f t="shared" si="8"/>
        <v/>
      </c>
      <c r="F125" s="39" t="str">
        <f t="shared" si="9"/>
        <v/>
      </c>
      <c r="G125" s="39" t="str">
        <f t="shared" si="10"/>
        <v/>
      </c>
      <c r="H125" s="39" t="str">
        <f>IF(A125&gt;$A$8*12,"",VLOOKUP(A125,Lists!$L$5:$O$605,4,FALSE))</f>
        <v/>
      </c>
      <c r="I125" s="39" t="str">
        <f t="shared" si="11"/>
        <v/>
      </c>
    </row>
    <row r="126" spans="1:9" x14ac:dyDescent="0.25">
      <c r="A126" s="54" t="str">
        <f t="shared" si="6"/>
        <v/>
      </c>
      <c r="B126" s="54" t="str">
        <f>IF(A126&gt;$A$8*12,"",VLOOKUP(A126,Lists!$L$5:$N$605,2,FALSE))</f>
        <v/>
      </c>
      <c r="C126" s="54" t="str">
        <f>IF(A126&gt;$A$8*12,"",VLOOKUP(A126,Lists!$L$5:$N$605,3,FALSE))</f>
        <v/>
      </c>
      <c r="D126" s="53" t="str">
        <f t="shared" si="7"/>
        <v/>
      </c>
      <c r="E126" s="39" t="str">
        <f t="shared" si="8"/>
        <v/>
      </c>
      <c r="F126" s="39" t="str">
        <f t="shared" si="9"/>
        <v/>
      </c>
      <c r="G126" s="39" t="str">
        <f t="shared" si="10"/>
        <v/>
      </c>
      <c r="H126" s="39" t="str">
        <f>IF(A126&gt;$A$8*12,"",VLOOKUP(A126,Lists!$L$5:$O$605,4,FALSE))</f>
        <v/>
      </c>
      <c r="I126" s="39" t="str">
        <f t="shared" si="11"/>
        <v/>
      </c>
    </row>
    <row r="127" spans="1:9" x14ac:dyDescent="0.25">
      <c r="A127" s="54" t="str">
        <f t="shared" si="6"/>
        <v/>
      </c>
      <c r="B127" s="54" t="str">
        <f>IF(A127&gt;$A$8*12,"",VLOOKUP(A127,Lists!$L$5:$N$605,2,FALSE))</f>
        <v/>
      </c>
      <c r="C127" s="54" t="str">
        <f>IF(A127&gt;$A$8*12,"",VLOOKUP(A127,Lists!$L$5:$N$605,3,FALSE))</f>
        <v/>
      </c>
      <c r="D127" s="53" t="str">
        <f t="shared" si="7"/>
        <v/>
      </c>
      <c r="E127" s="39" t="str">
        <f t="shared" si="8"/>
        <v/>
      </c>
      <c r="F127" s="39" t="str">
        <f t="shared" si="9"/>
        <v/>
      </c>
      <c r="G127" s="39" t="str">
        <f t="shared" si="10"/>
        <v/>
      </c>
      <c r="H127" s="39" t="str">
        <f>IF(A127&gt;$A$8*12,"",VLOOKUP(A127,Lists!$L$5:$O$605,4,FALSE))</f>
        <v/>
      </c>
      <c r="I127" s="39" t="str">
        <f t="shared" si="11"/>
        <v/>
      </c>
    </row>
    <row r="128" spans="1:9" x14ac:dyDescent="0.25">
      <c r="A128" s="54" t="str">
        <f t="shared" si="6"/>
        <v/>
      </c>
      <c r="B128" s="54" t="str">
        <f>IF(A128&gt;$A$8*12,"",VLOOKUP(A128,Lists!$L$5:$N$605,2,FALSE))</f>
        <v/>
      </c>
      <c r="C128" s="54" t="str">
        <f>IF(A128&gt;$A$8*12,"",VLOOKUP(A128,Lists!$L$5:$N$605,3,FALSE))</f>
        <v/>
      </c>
      <c r="D128" s="53" t="str">
        <f t="shared" si="7"/>
        <v/>
      </c>
      <c r="E128" s="39" t="str">
        <f t="shared" si="8"/>
        <v/>
      </c>
      <c r="F128" s="39" t="str">
        <f t="shared" si="9"/>
        <v/>
      </c>
      <c r="G128" s="39" t="str">
        <f t="shared" si="10"/>
        <v/>
      </c>
      <c r="H128" s="39" t="str">
        <f>IF(A128&gt;$A$8*12,"",VLOOKUP(A128,Lists!$L$5:$O$605,4,FALSE))</f>
        <v/>
      </c>
      <c r="I128" s="39" t="str">
        <f t="shared" si="11"/>
        <v/>
      </c>
    </row>
    <row r="129" spans="1:9" x14ac:dyDescent="0.25">
      <c r="A129" s="54" t="str">
        <f t="shared" si="6"/>
        <v/>
      </c>
      <c r="B129" s="54" t="str">
        <f>IF(A129&gt;$A$8*12,"",VLOOKUP(A129,Lists!$L$5:$N$605,2,FALSE))</f>
        <v/>
      </c>
      <c r="C129" s="54" t="str">
        <f>IF(A129&gt;$A$8*12,"",VLOOKUP(A129,Lists!$L$5:$N$605,3,FALSE))</f>
        <v/>
      </c>
      <c r="D129" s="53" t="str">
        <f t="shared" si="7"/>
        <v/>
      </c>
      <c r="E129" s="39" t="str">
        <f t="shared" si="8"/>
        <v/>
      </c>
      <c r="F129" s="39" t="str">
        <f t="shared" si="9"/>
        <v/>
      </c>
      <c r="G129" s="39" t="str">
        <f t="shared" si="10"/>
        <v/>
      </c>
      <c r="H129" s="39" t="str">
        <f>IF(A129&gt;$A$8*12,"",VLOOKUP(A129,Lists!$L$5:$O$605,4,FALSE))</f>
        <v/>
      </c>
      <c r="I129" s="39" t="str">
        <f t="shared" si="11"/>
        <v/>
      </c>
    </row>
    <row r="130" spans="1:9" x14ac:dyDescent="0.25">
      <c r="A130" s="54" t="str">
        <f t="shared" si="6"/>
        <v/>
      </c>
      <c r="B130" s="54" t="str">
        <f>IF(A130&gt;$A$8*12,"",VLOOKUP(A130,Lists!$L$5:$N$605,2,FALSE))</f>
        <v/>
      </c>
      <c r="C130" s="54" t="str">
        <f>IF(A130&gt;$A$8*12,"",VLOOKUP(A130,Lists!$L$5:$N$605,3,FALSE))</f>
        <v/>
      </c>
      <c r="D130" s="53" t="str">
        <f t="shared" si="7"/>
        <v/>
      </c>
      <c r="E130" s="39" t="str">
        <f t="shared" si="8"/>
        <v/>
      </c>
      <c r="F130" s="39" t="str">
        <f t="shared" si="9"/>
        <v/>
      </c>
      <c r="G130" s="39" t="str">
        <f t="shared" si="10"/>
        <v/>
      </c>
      <c r="H130" s="39" t="str">
        <f>IF(A130&gt;$A$8*12,"",VLOOKUP(A130,Lists!$L$5:$O$605,4,FALSE))</f>
        <v/>
      </c>
      <c r="I130" s="39" t="str">
        <f t="shared" si="11"/>
        <v/>
      </c>
    </row>
    <row r="131" spans="1:9" x14ac:dyDescent="0.25">
      <c r="A131" s="54" t="str">
        <f t="shared" si="6"/>
        <v/>
      </c>
      <c r="B131" s="54" t="str">
        <f>IF(A131&gt;$A$8*12,"",VLOOKUP(A131,Lists!$L$5:$N$605,2,FALSE))</f>
        <v/>
      </c>
      <c r="C131" s="54" t="str">
        <f>IF(A131&gt;$A$8*12,"",VLOOKUP(A131,Lists!$L$5:$N$605,3,FALSE))</f>
        <v/>
      </c>
      <c r="D131" s="53" t="str">
        <f t="shared" si="7"/>
        <v/>
      </c>
      <c r="E131" s="39" t="str">
        <f t="shared" si="8"/>
        <v/>
      </c>
      <c r="F131" s="39" t="str">
        <f t="shared" si="9"/>
        <v/>
      </c>
      <c r="G131" s="39" t="str">
        <f t="shared" si="10"/>
        <v/>
      </c>
      <c r="H131" s="39" t="str">
        <f>IF(A131&gt;$A$8*12,"",VLOOKUP(A131,Lists!$L$5:$O$605,4,FALSE))</f>
        <v/>
      </c>
      <c r="I131" s="39" t="str">
        <f t="shared" si="11"/>
        <v/>
      </c>
    </row>
    <row r="132" spans="1:9" x14ac:dyDescent="0.25">
      <c r="A132" s="54" t="str">
        <f t="shared" si="6"/>
        <v/>
      </c>
      <c r="B132" s="54" t="str">
        <f>IF(A132&gt;$A$8*12,"",VLOOKUP(A132,Lists!$L$5:$N$605,2,FALSE))</f>
        <v/>
      </c>
      <c r="C132" s="54" t="str">
        <f>IF(A132&gt;$A$8*12,"",VLOOKUP(A132,Lists!$L$5:$N$605,3,FALSE))</f>
        <v/>
      </c>
      <c r="D132" s="53" t="str">
        <f t="shared" si="7"/>
        <v/>
      </c>
      <c r="E132" s="39" t="str">
        <f t="shared" si="8"/>
        <v/>
      </c>
      <c r="F132" s="39" t="str">
        <f t="shared" si="9"/>
        <v/>
      </c>
      <c r="G132" s="39" t="str">
        <f t="shared" si="10"/>
        <v/>
      </c>
      <c r="H132" s="39" t="str">
        <f>IF(A132&gt;$A$8*12,"",VLOOKUP(A132,Lists!$L$5:$O$605,4,FALSE))</f>
        <v/>
      </c>
      <c r="I132" s="39" t="str">
        <f t="shared" si="11"/>
        <v/>
      </c>
    </row>
    <row r="133" spans="1:9" x14ac:dyDescent="0.25">
      <c r="A133" s="54" t="str">
        <f t="shared" si="6"/>
        <v/>
      </c>
      <c r="B133" s="54" t="str">
        <f>IF(A133&gt;$A$8*12,"",VLOOKUP(A133,Lists!$L$5:$N$605,2,FALSE))</f>
        <v/>
      </c>
      <c r="C133" s="54" t="str">
        <f>IF(A133&gt;$A$8*12,"",VLOOKUP(A133,Lists!$L$5:$N$605,3,FALSE))</f>
        <v/>
      </c>
      <c r="D133" s="53" t="str">
        <f t="shared" si="7"/>
        <v/>
      </c>
      <c r="E133" s="39" t="str">
        <f t="shared" si="8"/>
        <v/>
      </c>
      <c r="F133" s="39" t="str">
        <f t="shared" si="9"/>
        <v/>
      </c>
      <c r="G133" s="39" t="str">
        <f t="shared" si="10"/>
        <v/>
      </c>
      <c r="H133" s="39" t="str">
        <f>IF(A133&gt;$A$8*12,"",VLOOKUP(A133,Lists!$L$5:$O$605,4,FALSE))</f>
        <v/>
      </c>
      <c r="I133" s="39" t="str">
        <f t="shared" si="11"/>
        <v/>
      </c>
    </row>
    <row r="134" spans="1:9" x14ac:dyDescent="0.25">
      <c r="A134" s="54" t="str">
        <f t="shared" si="6"/>
        <v/>
      </c>
      <c r="B134" s="54" t="str">
        <f>IF(A134&gt;$A$8*12,"",VLOOKUP(A134,Lists!$L$5:$N$605,2,FALSE))</f>
        <v/>
      </c>
      <c r="C134" s="54" t="str">
        <f>IF(A134&gt;$A$8*12,"",VLOOKUP(A134,Lists!$L$5:$N$605,3,FALSE))</f>
        <v/>
      </c>
      <c r="D134" s="53" t="str">
        <f t="shared" si="7"/>
        <v/>
      </c>
      <c r="E134" s="39" t="str">
        <f t="shared" si="8"/>
        <v/>
      </c>
      <c r="F134" s="39" t="str">
        <f t="shared" si="9"/>
        <v/>
      </c>
      <c r="G134" s="39" t="str">
        <f t="shared" si="10"/>
        <v/>
      </c>
      <c r="H134" s="39" t="str">
        <f>IF(A134&gt;$A$8*12,"",VLOOKUP(A134,Lists!$L$5:$O$605,4,FALSE))</f>
        <v/>
      </c>
      <c r="I134" s="39" t="str">
        <f t="shared" si="11"/>
        <v/>
      </c>
    </row>
    <row r="135" spans="1:9" x14ac:dyDescent="0.25">
      <c r="A135" s="54" t="str">
        <f t="shared" si="6"/>
        <v/>
      </c>
      <c r="B135" s="54" t="str">
        <f>IF(A135&gt;$A$8*12,"",VLOOKUP(A135,Lists!$L$5:$N$605,2,FALSE))</f>
        <v/>
      </c>
      <c r="C135" s="54" t="str">
        <f>IF(A135&gt;$A$8*12,"",VLOOKUP(A135,Lists!$L$5:$N$605,3,FALSE))</f>
        <v/>
      </c>
      <c r="D135" s="53" t="str">
        <f t="shared" si="7"/>
        <v/>
      </c>
      <c r="E135" s="39" t="str">
        <f t="shared" si="8"/>
        <v/>
      </c>
      <c r="F135" s="39" t="str">
        <f t="shared" si="9"/>
        <v/>
      </c>
      <c r="G135" s="39" t="str">
        <f t="shared" si="10"/>
        <v/>
      </c>
      <c r="H135" s="39" t="str">
        <f>IF(A135&gt;$A$8*12,"",VLOOKUP(A135,Lists!$L$5:$O$605,4,FALSE))</f>
        <v/>
      </c>
      <c r="I135" s="39" t="str">
        <f t="shared" si="11"/>
        <v/>
      </c>
    </row>
    <row r="136" spans="1:9" x14ac:dyDescent="0.25">
      <c r="A136" s="54" t="str">
        <f t="shared" si="6"/>
        <v/>
      </c>
      <c r="B136" s="54" t="str">
        <f>IF(A136&gt;$A$8*12,"",VLOOKUP(A136,Lists!$L$5:$N$605,2,FALSE))</f>
        <v/>
      </c>
      <c r="C136" s="54" t="str">
        <f>IF(A136&gt;$A$8*12,"",VLOOKUP(A136,Lists!$L$5:$N$605,3,FALSE))</f>
        <v/>
      </c>
      <c r="D136" s="53" t="str">
        <f t="shared" si="7"/>
        <v/>
      </c>
      <c r="E136" s="39" t="str">
        <f t="shared" si="8"/>
        <v/>
      </c>
      <c r="F136" s="39" t="str">
        <f t="shared" si="9"/>
        <v/>
      </c>
      <c r="G136" s="39" t="str">
        <f t="shared" si="10"/>
        <v/>
      </c>
      <c r="H136" s="39" t="str">
        <f>IF(A136&gt;$A$8*12,"",VLOOKUP(A136,Lists!$L$5:$O$605,4,FALSE))</f>
        <v/>
      </c>
      <c r="I136" s="39" t="str">
        <f t="shared" si="11"/>
        <v/>
      </c>
    </row>
    <row r="137" spans="1:9" x14ac:dyDescent="0.25">
      <c r="A137" s="54" t="str">
        <f t="shared" si="6"/>
        <v/>
      </c>
      <c r="B137" s="54" t="str">
        <f>IF(A137&gt;$A$8*12,"",VLOOKUP(A137,Lists!$L$5:$N$605,2,FALSE))</f>
        <v/>
      </c>
      <c r="C137" s="54" t="str">
        <f>IF(A137&gt;$A$8*12,"",VLOOKUP(A137,Lists!$L$5:$N$605,3,FALSE))</f>
        <v/>
      </c>
      <c r="D137" s="53" t="str">
        <f t="shared" si="7"/>
        <v/>
      </c>
      <c r="E137" s="39" t="str">
        <f t="shared" si="8"/>
        <v/>
      </c>
      <c r="F137" s="39" t="str">
        <f t="shared" si="9"/>
        <v/>
      </c>
      <c r="G137" s="39" t="str">
        <f t="shared" si="10"/>
        <v/>
      </c>
      <c r="H137" s="39" t="str">
        <f>IF(A137&gt;$A$8*12,"",VLOOKUP(A137,Lists!$L$5:$O$605,4,FALSE))</f>
        <v/>
      </c>
      <c r="I137" s="39" t="str">
        <f t="shared" si="11"/>
        <v/>
      </c>
    </row>
    <row r="138" spans="1:9" x14ac:dyDescent="0.25">
      <c r="A138" s="54" t="str">
        <f t="shared" si="6"/>
        <v/>
      </c>
      <c r="B138" s="54" t="str">
        <f>IF(A138&gt;$A$8*12,"",VLOOKUP(A138,Lists!$L$5:$N$605,2,FALSE))</f>
        <v/>
      </c>
      <c r="C138" s="54" t="str">
        <f>IF(A138&gt;$A$8*12,"",VLOOKUP(A138,Lists!$L$5:$N$605,3,FALSE))</f>
        <v/>
      </c>
      <c r="D138" s="53" t="str">
        <f t="shared" si="7"/>
        <v/>
      </c>
      <c r="E138" s="39" t="str">
        <f t="shared" si="8"/>
        <v/>
      </c>
      <c r="F138" s="39" t="str">
        <f t="shared" si="9"/>
        <v/>
      </c>
      <c r="G138" s="39" t="str">
        <f t="shared" si="10"/>
        <v/>
      </c>
      <c r="H138" s="39" t="str">
        <f>IF(A138&gt;$A$8*12,"",VLOOKUP(A138,Lists!$L$5:$O$605,4,FALSE))</f>
        <v/>
      </c>
      <c r="I138" s="39" t="str">
        <f t="shared" si="11"/>
        <v/>
      </c>
    </row>
    <row r="139" spans="1:9" x14ac:dyDescent="0.25">
      <c r="A139" s="54" t="str">
        <f t="shared" si="6"/>
        <v/>
      </c>
      <c r="B139" s="54" t="str">
        <f>IF(A139&gt;$A$8*12,"",VLOOKUP(A139,Lists!$L$5:$N$605,2,FALSE))</f>
        <v/>
      </c>
      <c r="C139" s="54" t="str">
        <f>IF(A139&gt;$A$8*12,"",VLOOKUP(A139,Lists!$L$5:$N$605,3,FALSE))</f>
        <v/>
      </c>
      <c r="D139" s="53" t="str">
        <f t="shared" si="7"/>
        <v/>
      </c>
      <c r="E139" s="39" t="str">
        <f t="shared" si="8"/>
        <v/>
      </c>
      <c r="F139" s="39" t="str">
        <f t="shared" si="9"/>
        <v/>
      </c>
      <c r="G139" s="39" t="str">
        <f t="shared" si="10"/>
        <v/>
      </c>
      <c r="H139" s="39" t="str">
        <f>IF(A139&gt;$A$8*12,"",VLOOKUP(A139,Lists!$L$5:$O$605,4,FALSE))</f>
        <v/>
      </c>
      <c r="I139" s="39" t="str">
        <f t="shared" si="11"/>
        <v/>
      </c>
    </row>
    <row r="140" spans="1:9" x14ac:dyDescent="0.25">
      <c r="A140" s="54" t="str">
        <f t="shared" ref="A140:A203" si="12">IF(A139&lt;($A$8*12),A139+1,"")</f>
        <v/>
      </c>
      <c r="B140" s="54" t="str">
        <f>IF(A140&gt;$A$8*12,"",VLOOKUP(A140,Lists!$L$5:$N$605,2,FALSE))</f>
        <v/>
      </c>
      <c r="C140" s="54" t="str">
        <f>IF(A140&gt;$A$8*12,"",VLOOKUP(A140,Lists!$L$5:$N$605,3,FALSE))</f>
        <v/>
      </c>
      <c r="D140" s="53" t="str">
        <f t="shared" ref="D140:D203" si="13">IF(A140&gt;$A$8*12,"",D139)</f>
        <v/>
      </c>
      <c r="E140" s="39" t="str">
        <f t="shared" ref="E140:E203" si="14">IF(A140&gt;$A$8*12,"",+I139)</f>
        <v/>
      </c>
      <c r="F140" s="39" t="str">
        <f t="shared" ref="F140:F203" si="15">IF(A140&gt;$A$8*12,"",F139)</f>
        <v/>
      </c>
      <c r="G140" s="39" t="str">
        <f t="shared" ref="G140:G203" si="16">IF(A140&gt;$A$8*12,"",ROUND((+E140+F140)*D140/12,0))</f>
        <v/>
      </c>
      <c r="H140" s="39" t="str">
        <f>IF(A140&gt;$A$8*12,"",VLOOKUP(A140,Lists!$L$5:$O$605,4,FALSE))</f>
        <v/>
      </c>
      <c r="I140" s="39" t="str">
        <f t="shared" ref="I140:I203" si="17">IF(A140&gt;$A$8*12,"",+E140+F140+G140-H140)</f>
        <v/>
      </c>
    </row>
    <row r="141" spans="1:9" x14ac:dyDescent="0.25">
      <c r="A141" s="54" t="str">
        <f t="shared" si="12"/>
        <v/>
      </c>
      <c r="B141" s="54" t="str">
        <f>IF(A141&gt;$A$8*12,"",VLOOKUP(A141,Lists!$L$5:$N$605,2,FALSE))</f>
        <v/>
      </c>
      <c r="C141" s="54" t="str">
        <f>IF(A141&gt;$A$8*12,"",VLOOKUP(A141,Lists!$L$5:$N$605,3,FALSE))</f>
        <v/>
      </c>
      <c r="D141" s="53" t="str">
        <f t="shared" si="13"/>
        <v/>
      </c>
      <c r="E141" s="39" t="str">
        <f t="shared" si="14"/>
        <v/>
      </c>
      <c r="F141" s="39" t="str">
        <f t="shared" si="15"/>
        <v/>
      </c>
      <c r="G141" s="39" t="str">
        <f t="shared" si="16"/>
        <v/>
      </c>
      <c r="H141" s="39" t="str">
        <f>IF(A141&gt;$A$8*12,"",VLOOKUP(A141,Lists!$L$5:$O$605,4,FALSE))</f>
        <v/>
      </c>
      <c r="I141" s="39" t="str">
        <f t="shared" si="17"/>
        <v/>
      </c>
    </row>
    <row r="142" spans="1:9" x14ac:dyDescent="0.25">
      <c r="A142" s="54" t="str">
        <f t="shared" si="12"/>
        <v/>
      </c>
      <c r="B142" s="54" t="str">
        <f>IF(A142&gt;$A$8*12,"",VLOOKUP(A142,Lists!$L$5:$N$605,2,FALSE))</f>
        <v/>
      </c>
      <c r="C142" s="54" t="str">
        <f>IF(A142&gt;$A$8*12,"",VLOOKUP(A142,Lists!$L$5:$N$605,3,FALSE))</f>
        <v/>
      </c>
      <c r="D142" s="53" t="str">
        <f t="shared" si="13"/>
        <v/>
      </c>
      <c r="E142" s="39" t="str">
        <f t="shared" si="14"/>
        <v/>
      </c>
      <c r="F142" s="39" t="str">
        <f t="shared" si="15"/>
        <v/>
      </c>
      <c r="G142" s="39" t="str">
        <f t="shared" si="16"/>
        <v/>
      </c>
      <c r="H142" s="39" t="str">
        <f>IF(A142&gt;$A$8*12,"",VLOOKUP(A142,Lists!$L$5:$O$605,4,FALSE))</f>
        <v/>
      </c>
      <c r="I142" s="39" t="str">
        <f t="shared" si="17"/>
        <v/>
      </c>
    </row>
    <row r="143" spans="1:9" x14ac:dyDescent="0.25">
      <c r="A143" s="54" t="str">
        <f t="shared" si="12"/>
        <v/>
      </c>
      <c r="B143" s="54" t="str">
        <f>IF(A143&gt;$A$8*12,"",VLOOKUP(A143,Lists!$L$5:$N$605,2,FALSE))</f>
        <v/>
      </c>
      <c r="C143" s="54" t="str">
        <f>IF(A143&gt;$A$8*12,"",VLOOKUP(A143,Lists!$L$5:$N$605,3,FALSE))</f>
        <v/>
      </c>
      <c r="D143" s="53" t="str">
        <f t="shared" si="13"/>
        <v/>
      </c>
      <c r="E143" s="39" t="str">
        <f t="shared" si="14"/>
        <v/>
      </c>
      <c r="F143" s="39" t="str">
        <f t="shared" si="15"/>
        <v/>
      </c>
      <c r="G143" s="39" t="str">
        <f t="shared" si="16"/>
        <v/>
      </c>
      <c r="H143" s="39" t="str">
        <f>IF(A143&gt;$A$8*12,"",VLOOKUP(A143,Lists!$L$5:$O$605,4,FALSE))</f>
        <v/>
      </c>
      <c r="I143" s="39" t="str">
        <f t="shared" si="17"/>
        <v/>
      </c>
    </row>
    <row r="144" spans="1:9" x14ac:dyDescent="0.25">
      <c r="A144" s="54" t="str">
        <f t="shared" si="12"/>
        <v/>
      </c>
      <c r="B144" s="54" t="str">
        <f>IF(A144&gt;$A$8*12,"",VLOOKUP(A144,Lists!$L$5:$N$605,2,FALSE))</f>
        <v/>
      </c>
      <c r="C144" s="54" t="str">
        <f>IF(A144&gt;$A$8*12,"",VLOOKUP(A144,Lists!$L$5:$N$605,3,FALSE))</f>
        <v/>
      </c>
      <c r="D144" s="53" t="str">
        <f t="shared" si="13"/>
        <v/>
      </c>
      <c r="E144" s="39" t="str">
        <f t="shared" si="14"/>
        <v/>
      </c>
      <c r="F144" s="39" t="str">
        <f t="shared" si="15"/>
        <v/>
      </c>
      <c r="G144" s="39" t="str">
        <f t="shared" si="16"/>
        <v/>
      </c>
      <c r="H144" s="39" t="str">
        <f>IF(A144&gt;$A$8*12,"",VLOOKUP(A144,Lists!$L$5:$O$605,4,FALSE))</f>
        <v/>
      </c>
      <c r="I144" s="39" t="str">
        <f t="shared" si="17"/>
        <v/>
      </c>
    </row>
    <row r="145" spans="1:9" x14ac:dyDescent="0.25">
      <c r="A145" s="54" t="str">
        <f t="shared" si="12"/>
        <v/>
      </c>
      <c r="B145" s="54" t="str">
        <f>IF(A145&gt;$A$8*12,"",VLOOKUP(A145,Lists!$L$5:$N$605,2,FALSE))</f>
        <v/>
      </c>
      <c r="C145" s="54" t="str">
        <f>IF(A145&gt;$A$8*12,"",VLOOKUP(A145,Lists!$L$5:$N$605,3,FALSE))</f>
        <v/>
      </c>
      <c r="D145" s="53" t="str">
        <f t="shared" si="13"/>
        <v/>
      </c>
      <c r="E145" s="39" t="str">
        <f t="shared" si="14"/>
        <v/>
      </c>
      <c r="F145" s="39" t="str">
        <f t="shared" si="15"/>
        <v/>
      </c>
      <c r="G145" s="39" t="str">
        <f t="shared" si="16"/>
        <v/>
      </c>
      <c r="H145" s="39" t="str">
        <f>IF(A145&gt;$A$8*12,"",VLOOKUP(A145,Lists!$L$5:$O$605,4,FALSE))</f>
        <v/>
      </c>
      <c r="I145" s="39" t="str">
        <f t="shared" si="17"/>
        <v/>
      </c>
    </row>
    <row r="146" spans="1:9" x14ac:dyDescent="0.25">
      <c r="A146" s="54" t="str">
        <f t="shared" si="12"/>
        <v/>
      </c>
      <c r="B146" s="54" t="str">
        <f>IF(A146&gt;$A$8*12,"",VLOOKUP(A146,Lists!$L$5:$N$605,2,FALSE))</f>
        <v/>
      </c>
      <c r="C146" s="54" t="str">
        <f>IF(A146&gt;$A$8*12,"",VLOOKUP(A146,Lists!$L$5:$N$605,3,FALSE))</f>
        <v/>
      </c>
      <c r="D146" s="53" t="str">
        <f t="shared" si="13"/>
        <v/>
      </c>
      <c r="E146" s="39" t="str">
        <f t="shared" si="14"/>
        <v/>
      </c>
      <c r="F146" s="39" t="str">
        <f t="shared" si="15"/>
        <v/>
      </c>
      <c r="G146" s="39" t="str">
        <f t="shared" si="16"/>
        <v/>
      </c>
      <c r="H146" s="39" t="str">
        <f>IF(A146&gt;$A$8*12,"",VLOOKUP(A146,Lists!$L$5:$O$605,4,FALSE))</f>
        <v/>
      </c>
      <c r="I146" s="39" t="str">
        <f t="shared" si="17"/>
        <v/>
      </c>
    </row>
    <row r="147" spans="1:9" x14ac:dyDescent="0.25">
      <c r="A147" s="54" t="str">
        <f t="shared" si="12"/>
        <v/>
      </c>
      <c r="B147" s="54" t="str">
        <f>IF(A147&gt;$A$8*12,"",VLOOKUP(A147,Lists!$L$5:$N$605,2,FALSE))</f>
        <v/>
      </c>
      <c r="C147" s="54" t="str">
        <f>IF(A147&gt;$A$8*12,"",VLOOKUP(A147,Lists!$L$5:$N$605,3,FALSE))</f>
        <v/>
      </c>
      <c r="D147" s="53" t="str">
        <f t="shared" si="13"/>
        <v/>
      </c>
      <c r="E147" s="39" t="str">
        <f t="shared" si="14"/>
        <v/>
      </c>
      <c r="F147" s="39" t="str">
        <f t="shared" si="15"/>
        <v/>
      </c>
      <c r="G147" s="39" t="str">
        <f t="shared" si="16"/>
        <v/>
      </c>
      <c r="H147" s="39" t="str">
        <f>IF(A147&gt;$A$8*12,"",VLOOKUP(A147,Lists!$L$5:$O$605,4,FALSE))</f>
        <v/>
      </c>
      <c r="I147" s="39" t="str">
        <f t="shared" si="17"/>
        <v/>
      </c>
    </row>
    <row r="148" spans="1:9" x14ac:dyDescent="0.25">
      <c r="A148" s="54" t="str">
        <f t="shared" si="12"/>
        <v/>
      </c>
      <c r="B148" s="54" t="str">
        <f>IF(A148&gt;$A$8*12,"",VLOOKUP(A148,Lists!$L$5:$N$605,2,FALSE))</f>
        <v/>
      </c>
      <c r="C148" s="54" t="str">
        <f>IF(A148&gt;$A$8*12,"",VLOOKUP(A148,Lists!$L$5:$N$605,3,FALSE))</f>
        <v/>
      </c>
      <c r="D148" s="53" t="str">
        <f t="shared" si="13"/>
        <v/>
      </c>
      <c r="E148" s="39" t="str">
        <f t="shared" si="14"/>
        <v/>
      </c>
      <c r="F148" s="39" t="str">
        <f t="shared" si="15"/>
        <v/>
      </c>
      <c r="G148" s="39" t="str">
        <f t="shared" si="16"/>
        <v/>
      </c>
      <c r="H148" s="39" t="str">
        <f>IF(A148&gt;$A$8*12,"",VLOOKUP(A148,Lists!$L$5:$O$605,4,FALSE))</f>
        <v/>
      </c>
      <c r="I148" s="39" t="str">
        <f t="shared" si="17"/>
        <v/>
      </c>
    </row>
    <row r="149" spans="1:9" x14ac:dyDescent="0.25">
      <c r="A149" s="54" t="str">
        <f t="shared" si="12"/>
        <v/>
      </c>
      <c r="B149" s="54" t="str">
        <f>IF(A149&gt;$A$8*12,"",VLOOKUP(A149,Lists!$L$5:$N$605,2,FALSE))</f>
        <v/>
      </c>
      <c r="C149" s="54" t="str">
        <f>IF(A149&gt;$A$8*12,"",VLOOKUP(A149,Lists!$L$5:$N$605,3,FALSE))</f>
        <v/>
      </c>
      <c r="D149" s="53" t="str">
        <f t="shared" si="13"/>
        <v/>
      </c>
      <c r="E149" s="39" t="str">
        <f t="shared" si="14"/>
        <v/>
      </c>
      <c r="F149" s="39" t="str">
        <f t="shared" si="15"/>
        <v/>
      </c>
      <c r="G149" s="39" t="str">
        <f t="shared" si="16"/>
        <v/>
      </c>
      <c r="H149" s="39" t="str">
        <f>IF(A149&gt;$A$8*12,"",VLOOKUP(A149,Lists!$L$5:$O$605,4,FALSE))</f>
        <v/>
      </c>
      <c r="I149" s="39" t="str">
        <f t="shared" si="17"/>
        <v/>
      </c>
    </row>
    <row r="150" spans="1:9" x14ac:dyDescent="0.25">
      <c r="A150" s="54" t="str">
        <f t="shared" si="12"/>
        <v/>
      </c>
      <c r="B150" s="54" t="str">
        <f>IF(A150&gt;$A$8*12,"",VLOOKUP(A150,Lists!$L$5:$N$605,2,FALSE))</f>
        <v/>
      </c>
      <c r="C150" s="54" t="str">
        <f>IF(A150&gt;$A$8*12,"",VLOOKUP(A150,Lists!$L$5:$N$605,3,FALSE))</f>
        <v/>
      </c>
      <c r="D150" s="53" t="str">
        <f t="shared" si="13"/>
        <v/>
      </c>
      <c r="E150" s="39" t="str">
        <f t="shared" si="14"/>
        <v/>
      </c>
      <c r="F150" s="39" t="str">
        <f t="shared" si="15"/>
        <v/>
      </c>
      <c r="G150" s="39" t="str">
        <f t="shared" si="16"/>
        <v/>
      </c>
      <c r="H150" s="39" t="str">
        <f>IF(A150&gt;$A$8*12,"",VLOOKUP(A150,Lists!$L$5:$O$605,4,FALSE))</f>
        <v/>
      </c>
      <c r="I150" s="39" t="str">
        <f t="shared" si="17"/>
        <v/>
      </c>
    </row>
    <row r="151" spans="1:9" x14ac:dyDescent="0.25">
      <c r="A151" s="54" t="str">
        <f t="shared" si="12"/>
        <v/>
      </c>
      <c r="B151" s="54" t="str">
        <f>IF(A151&gt;$A$8*12,"",VLOOKUP(A151,Lists!$L$5:$N$605,2,FALSE))</f>
        <v/>
      </c>
      <c r="C151" s="54" t="str">
        <f>IF(A151&gt;$A$8*12,"",VLOOKUP(A151,Lists!$L$5:$N$605,3,FALSE))</f>
        <v/>
      </c>
      <c r="D151" s="53" t="str">
        <f t="shared" si="13"/>
        <v/>
      </c>
      <c r="E151" s="39" t="str">
        <f t="shared" si="14"/>
        <v/>
      </c>
      <c r="F151" s="39" t="str">
        <f t="shared" si="15"/>
        <v/>
      </c>
      <c r="G151" s="39" t="str">
        <f t="shared" si="16"/>
        <v/>
      </c>
      <c r="H151" s="39" t="str">
        <f>IF(A151&gt;$A$8*12,"",VLOOKUP(A151,Lists!$L$5:$O$605,4,FALSE))</f>
        <v/>
      </c>
      <c r="I151" s="39" t="str">
        <f t="shared" si="17"/>
        <v/>
      </c>
    </row>
    <row r="152" spans="1:9" x14ac:dyDescent="0.25">
      <c r="A152" s="54" t="str">
        <f t="shared" si="12"/>
        <v/>
      </c>
      <c r="B152" s="54" t="str">
        <f>IF(A152&gt;$A$8*12,"",VLOOKUP(A152,Lists!$L$5:$N$605,2,FALSE))</f>
        <v/>
      </c>
      <c r="C152" s="54" t="str">
        <f>IF(A152&gt;$A$8*12,"",VLOOKUP(A152,Lists!$L$5:$N$605,3,FALSE))</f>
        <v/>
      </c>
      <c r="D152" s="53" t="str">
        <f t="shared" si="13"/>
        <v/>
      </c>
      <c r="E152" s="39" t="str">
        <f t="shared" si="14"/>
        <v/>
      </c>
      <c r="F152" s="39" t="str">
        <f t="shared" si="15"/>
        <v/>
      </c>
      <c r="G152" s="39" t="str">
        <f t="shared" si="16"/>
        <v/>
      </c>
      <c r="H152" s="39" t="str">
        <f>IF(A152&gt;$A$8*12,"",VLOOKUP(A152,Lists!$L$5:$O$605,4,FALSE))</f>
        <v/>
      </c>
      <c r="I152" s="39" t="str">
        <f t="shared" si="17"/>
        <v/>
      </c>
    </row>
    <row r="153" spans="1:9" x14ac:dyDescent="0.25">
      <c r="A153" s="54" t="str">
        <f t="shared" si="12"/>
        <v/>
      </c>
      <c r="B153" s="54" t="str">
        <f>IF(A153&gt;$A$8*12,"",VLOOKUP(A153,Lists!$L$5:$N$605,2,FALSE))</f>
        <v/>
      </c>
      <c r="C153" s="54" t="str">
        <f>IF(A153&gt;$A$8*12,"",VLOOKUP(A153,Lists!$L$5:$N$605,3,FALSE))</f>
        <v/>
      </c>
      <c r="D153" s="53" t="str">
        <f t="shared" si="13"/>
        <v/>
      </c>
      <c r="E153" s="39" t="str">
        <f t="shared" si="14"/>
        <v/>
      </c>
      <c r="F153" s="39" t="str">
        <f t="shared" si="15"/>
        <v/>
      </c>
      <c r="G153" s="39" t="str">
        <f t="shared" si="16"/>
        <v/>
      </c>
      <c r="H153" s="39" t="str">
        <f>IF(A153&gt;$A$8*12,"",VLOOKUP(A153,Lists!$L$5:$O$605,4,FALSE))</f>
        <v/>
      </c>
      <c r="I153" s="39" t="str">
        <f t="shared" si="17"/>
        <v/>
      </c>
    </row>
    <row r="154" spans="1:9" x14ac:dyDescent="0.25">
      <c r="A154" s="54" t="str">
        <f t="shared" si="12"/>
        <v/>
      </c>
      <c r="B154" s="54" t="str">
        <f>IF(A154&gt;$A$8*12,"",VLOOKUP(A154,Lists!$L$5:$N$605,2,FALSE))</f>
        <v/>
      </c>
      <c r="C154" s="54" t="str">
        <f>IF(A154&gt;$A$8*12,"",VLOOKUP(A154,Lists!$L$5:$N$605,3,FALSE))</f>
        <v/>
      </c>
      <c r="D154" s="53" t="str">
        <f t="shared" si="13"/>
        <v/>
      </c>
      <c r="E154" s="39" t="str">
        <f t="shared" si="14"/>
        <v/>
      </c>
      <c r="F154" s="39" t="str">
        <f t="shared" si="15"/>
        <v/>
      </c>
      <c r="G154" s="39" t="str">
        <f t="shared" si="16"/>
        <v/>
      </c>
      <c r="H154" s="39" t="str">
        <f>IF(A154&gt;$A$8*12,"",VLOOKUP(A154,Lists!$L$5:$O$605,4,FALSE))</f>
        <v/>
      </c>
      <c r="I154" s="39" t="str">
        <f t="shared" si="17"/>
        <v/>
      </c>
    </row>
    <row r="155" spans="1:9" x14ac:dyDescent="0.25">
      <c r="A155" s="54" t="str">
        <f t="shared" si="12"/>
        <v/>
      </c>
      <c r="B155" s="54" t="str">
        <f>IF(A155&gt;$A$8*12,"",VLOOKUP(A155,Lists!$L$5:$N$605,2,FALSE))</f>
        <v/>
      </c>
      <c r="C155" s="54" t="str">
        <f>IF(A155&gt;$A$8*12,"",VLOOKUP(A155,Lists!$L$5:$N$605,3,FALSE))</f>
        <v/>
      </c>
      <c r="D155" s="53" t="str">
        <f t="shared" si="13"/>
        <v/>
      </c>
      <c r="E155" s="39" t="str">
        <f t="shared" si="14"/>
        <v/>
      </c>
      <c r="F155" s="39" t="str">
        <f t="shared" si="15"/>
        <v/>
      </c>
      <c r="G155" s="39" t="str">
        <f t="shared" si="16"/>
        <v/>
      </c>
      <c r="H155" s="39" t="str">
        <f>IF(A155&gt;$A$8*12,"",VLOOKUP(A155,Lists!$L$5:$O$605,4,FALSE))</f>
        <v/>
      </c>
      <c r="I155" s="39" t="str">
        <f t="shared" si="17"/>
        <v/>
      </c>
    </row>
    <row r="156" spans="1:9" x14ac:dyDescent="0.25">
      <c r="A156" s="54" t="str">
        <f t="shared" si="12"/>
        <v/>
      </c>
      <c r="B156" s="54" t="str">
        <f>IF(A156&gt;$A$8*12,"",VLOOKUP(A156,Lists!$L$5:$N$605,2,FALSE))</f>
        <v/>
      </c>
      <c r="C156" s="54" t="str">
        <f>IF(A156&gt;$A$8*12,"",VLOOKUP(A156,Lists!$L$5:$N$605,3,FALSE))</f>
        <v/>
      </c>
      <c r="D156" s="53" t="str">
        <f t="shared" si="13"/>
        <v/>
      </c>
      <c r="E156" s="39" t="str">
        <f t="shared" si="14"/>
        <v/>
      </c>
      <c r="F156" s="39" t="str">
        <f t="shared" si="15"/>
        <v/>
      </c>
      <c r="G156" s="39" t="str">
        <f t="shared" si="16"/>
        <v/>
      </c>
      <c r="H156" s="39" t="str">
        <f>IF(A156&gt;$A$8*12,"",VLOOKUP(A156,Lists!$L$5:$O$605,4,FALSE))</f>
        <v/>
      </c>
      <c r="I156" s="39" t="str">
        <f t="shared" si="17"/>
        <v/>
      </c>
    </row>
    <row r="157" spans="1:9" x14ac:dyDescent="0.25">
      <c r="A157" s="54" t="str">
        <f t="shared" si="12"/>
        <v/>
      </c>
      <c r="B157" s="54" t="str">
        <f>IF(A157&gt;$A$8*12,"",VLOOKUP(A157,Lists!$L$5:$N$605,2,FALSE))</f>
        <v/>
      </c>
      <c r="C157" s="54" t="str">
        <f>IF(A157&gt;$A$8*12,"",VLOOKUP(A157,Lists!$L$5:$N$605,3,FALSE))</f>
        <v/>
      </c>
      <c r="D157" s="53" t="str">
        <f t="shared" si="13"/>
        <v/>
      </c>
      <c r="E157" s="39" t="str">
        <f t="shared" si="14"/>
        <v/>
      </c>
      <c r="F157" s="39" t="str">
        <f t="shared" si="15"/>
        <v/>
      </c>
      <c r="G157" s="39" t="str">
        <f t="shared" si="16"/>
        <v/>
      </c>
      <c r="H157" s="39" t="str">
        <f>IF(A157&gt;$A$8*12,"",VLOOKUP(A157,Lists!$L$5:$O$605,4,FALSE))</f>
        <v/>
      </c>
      <c r="I157" s="39" t="str">
        <f t="shared" si="17"/>
        <v/>
      </c>
    </row>
    <row r="158" spans="1:9" x14ac:dyDescent="0.25">
      <c r="A158" s="54" t="str">
        <f t="shared" si="12"/>
        <v/>
      </c>
      <c r="B158" s="54" t="str">
        <f>IF(A158&gt;$A$8*12,"",VLOOKUP(A158,Lists!$L$5:$N$605,2,FALSE))</f>
        <v/>
      </c>
      <c r="C158" s="54" t="str">
        <f>IF(A158&gt;$A$8*12,"",VLOOKUP(A158,Lists!$L$5:$N$605,3,FALSE))</f>
        <v/>
      </c>
      <c r="D158" s="53" t="str">
        <f t="shared" si="13"/>
        <v/>
      </c>
      <c r="E158" s="39" t="str">
        <f t="shared" si="14"/>
        <v/>
      </c>
      <c r="F158" s="39" t="str">
        <f t="shared" si="15"/>
        <v/>
      </c>
      <c r="G158" s="39" t="str">
        <f t="shared" si="16"/>
        <v/>
      </c>
      <c r="H158" s="39" t="str">
        <f>IF(A158&gt;$A$8*12,"",VLOOKUP(A158,Lists!$L$5:$O$605,4,FALSE))</f>
        <v/>
      </c>
      <c r="I158" s="39" t="str">
        <f t="shared" si="17"/>
        <v/>
      </c>
    </row>
    <row r="159" spans="1:9" x14ac:dyDescent="0.25">
      <c r="A159" s="54" t="str">
        <f t="shared" si="12"/>
        <v/>
      </c>
      <c r="B159" s="54" t="str">
        <f>IF(A159&gt;$A$8*12,"",VLOOKUP(A159,Lists!$L$5:$N$605,2,FALSE))</f>
        <v/>
      </c>
      <c r="C159" s="54" t="str">
        <f>IF(A159&gt;$A$8*12,"",VLOOKUP(A159,Lists!$L$5:$N$605,3,FALSE))</f>
        <v/>
      </c>
      <c r="D159" s="53" t="str">
        <f t="shared" si="13"/>
        <v/>
      </c>
      <c r="E159" s="39" t="str">
        <f t="shared" si="14"/>
        <v/>
      </c>
      <c r="F159" s="39" t="str">
        <f t="shared" si="15"/>
        <v/>
      </c>
      <c r="G159" s="39" t="str">
        <f t="shared" si="16"/>
        <v/>
      </c>
      <c r="H159" s="39" t="str">
        <f>IF(A159&gt;$A$8*12,"",VLOOKUP(A159,Lists!$L$5:$O$605,4,FALSE))</f>
        <v/>
      </c>
      <c r="I159" s="39" t="str">
        <f t="shared" si="17"/>
        <v/>
      </c>
    </row>
    <row r="160" spans="1:9" x14ac:dyDescent="0.25">
      <c r="A160" s="54" t="str">
        <f t="shared" si="12"/>
        <v/>
      </c>
      <c r="B160" s="54" t="str">
        <f>IF(A160&gt;$A$8*12,"",VLOOKUP(A160,Lists!$L$5:$N$605,2,FALSE))</f>
        <v/>
      </c>
      <c r="C160" s="54" t="str">
        <f>IF(A160&gt;$A$8*12,"",VLOOKUP(A160,Lists!$L$5:$N$605,3,FALSE))</f>
        <v/>
      </c>
      <c r="D160" s="53" t="str">
        <f t="shared" si="13"/>
        <v/>
      </c>
      <c r="E160" s="39" t="str">
        <f t="shared" si="14"/>
        <v/>
      </c>
      <c r="F160" s="39" t="str">
        <f t="shared" si="15"/>
        <v/>
      </c>
      <c r="G160" s="39" t="str">
        <f t="shared" si="16"/>
        <v/>
      </c>
      <c r="H160" s="39" t="str">
        <f>IF(A160&gt;$A$8*12,"",VLOOKUP(A160,Lists!$L$5:$O$605,4,FALSE))</f>
        <v/>
      </c>
      <c r="I160" s="39" t="str">
        <f t="shared" si="17"/>
        <v/>
      </c>
    </row>
    <row r="161" spans="1:9" x14ac:dyDescent="0.25">
      <c r="A161" s="54" t="str">
        <f t="shared" si="12"/>
        <v/>
      </c>
      <c r="B161" s="54" t="str">
        <f>IF(A161&gt;$A$8*12,"",VLOOKUP(A161,Lists!$L$5:$N$605,2,FALSE))</f>
        <v/>
      </c>
      <c r="C161" s="54" t="str">
        <f>IF(A161&gt;$A$8*12,"",VLOOKUP(A161,Lists!$L$5:$N$605,3,FALSE))</f>
        <v/>
      </c>
      <c r="D161" s="53" t="str">
        <f t="shared" si="13"/>
        <v/>
      </c>
      <c r="E161" s="39" t="str">
        <f t="shared" si="14"/>
        <v/>
      </c>
      <c r="F161" s="39" t="str">
        <f t="shared" si="15"/>
        <v/>
      </c>
      <c r="G161" s="39" t="str">
        <f t="shared" si="16"/>
        <v/>
      </c>
      <c r="H161" s="39" t="str">
        <f>IF(A161&gt;$A$8*12,"",VLOOKUP(A161,Lists!$L$5:$O$605,4,FALSE))</f>
        <v/>
      </c>
      <c r="I161" s="39" t="str">
        <f t="shared" si="17"/>
        <v/>
      </c>
    </row>
    <row r="162" spans="1:9" x14ac:dyDescent="0.25">
      <c r="A162" s="54" t="str">
        <f t="shared" si="12"/>
        <v/>
      </c>
      <c r="B162" s="54" t="str">
        <f>IF(A162&gt;$A$8*12,"",VLOOKUP(A162,Lists!$L$5:$N$605,2,FALSE))</f>
        <v/>
      </c>
      <c r="C162" s="54" t="str">
        <f>IF(A162&gt;$A$8*12,"",VLOOKUP(A162,Lists!$L$5:$N$605,3,FALSE))</f>
        <v/>
      </c>
      <c r="D162" s="53" t="str">
        <f t="shared" si="13"/>
        <v/>
      </c>
      <c r="E162" s="39" t="str">
        <f t="shared" si="14"/>
        <v/>
      </c>
      <c r="F162" s="39" t="str">
        <f t="shared" si="15"/>
        <v/>
      </c>
      <c r="G162" s="39" t="str">
        <f t="shared" si="16"/>
        <v/>
      </c>
      <c r="H162" s="39" t="str">
        <f>IF(A162&gt;$A$8*12,"",VLOOKUP(A162,Lists!$L$5:$O$605,4,FALSE))</f>
        <v/>
      </c>
      <c r="I162" s="39" t="str">
        <f t="shared" si="17"/>
        <v/>
      </c>
    </row>
    <row r="163" spans="1:9" x14ac:dyDescent="0.25">
      <c r="A163" s="54" t="str">
        <f t="shared" si="12"/>
        <v/>
      </c>
      <c r="B163" s="54" t="str">
        <f>IF(A163&gt;$A$8*12,"",VLOOKUP(A163,Lists!$L$5:$N$605,2,FALSE))</f>
        <v/>
      </c>
      <c r="C163" s="54" t="str">
        <f>IF(A163&gt;$A$8*12,"",VLOOKUP(A163,Lists!$L$5:$N$605,3,FALSE))</f>
        <v/>
      </c>
      <c r="D163" s="53" t="str">
        <f t="shared" si="13"/>
        <v/>
      </c>
      <c r="E163" s="39" t="str">
        <f t="shared" si="14"/>
        <v/>
      </c>
      <c r="F163" s="39" t="str">
        <f t="shared" si="15"/>
        <v/>
      </c>
      <c r="G163" s="39" t="str">
        <f t="shared" si="16"/>
        <v/>
      </c>
      <c r="H163" s="39" t="str">
        <f>IF(A163&gt;$A$8*12,"",VLOOKUP(A163,Lists!$L$5:$O$605,4,FALSE))</f>
        <v/>
      </c>
      <c r="I163" s="39" t="str">
        <f t="shared" si="17"/>
        <v/>
      </c>
    </row>
    <row r="164" spans="1:9" x14ac:dyDescent="0.25">
      <c r="A164" s="54" t="str">
        <f t="shared" si="12"/>
        <v/>
      </c>
      <c r="B164" s="54" t="str">
        <f>IF(A164&gt;$A$8*12,"",VLOOKUP(A164,Lists!$L$5:$N$605,2,FALSE))</f>
        <v/>
      </c>
      <c r="C164" s="54" t="str">
        <f>IF(A164&gt;$A$8*12,"",VLOOKUP(A164,Lists!$L$5:$N$605,3,FALSE))</f>
        <v/>
      </c>
      <c r="D164" s="53" t="str">
        <f t="shared" si="13"/>
        <v/>
      </c>
      <c r="E164" s="39" t="str">
        <f t="shared" si="14"/>
        <v/>
      </c>
      <c r="F164" s="39" t="str">
        <f t="shared" si="15"/>
        <v/>
      </c>
      <c r="G164" s="39" t="str">
        <f t="shared" si="16"/>
        <v/>
      </c>
      <c r="H164" s="39" t="str">
        <f>IF(A164&gt;$A$8*12,"",VLOOKUP(A164,Lists!$L$5:$O$605,4,FALSE))</f>
        <v/>
      </c>
      <c r="I164" s="39" t="str">
        <f t="shared" si="17"/>
        <v/>
      </c>
    </row>
    <row r="165" spans="1:9" x14ac:dyDescent="0.25">
      <c r="A165" s="54" t="str">
        <f t="shared" si="12"/>
        <v/>
      </c>
      <c r="B165" s="54" t="str">
        <f>IF(A165&gt;$A$8*12,"",VLOOKUP(A165,Lists!$L$5:$N$605,2,FALSE))</f>
        <v/>
      </c>
      <c r="C165" s="54" t="str">
        <f>IF(A165&gt;$A$8*12,"",VLOOKUP(A165,Lists!$L$5:$N$605,3,FALSE))</f>
        <v/>
      </c>
      <c r="D165" s="53" t="str">
        <f t="shared" si="13"/>
        <v/>
      </c>
      <c r="E165" s="39" t="str">
        <f t="shared" si="14"/>
        <v/>
      </c>
      <c r="F165" s="39" t="str">
        <f t="shared" si="15"/>
        <v/>
      </c>
      <c r="G165" s="39" t="str">
        <f t="shared" si="16"/>
        <v/>
      </c>
      <c r="H165" s="39" t="str">
        <f>IF(A165&gt;$A$8*12,"",VLOOKUP(A165,Lists!$L$5:$O$605,4,FALSE))</f>
        <v/>
      </c>
      <c r="I165" s="39" t="str">
        <f t="shared" si="17"/>
        <v/>
      </c>
    </row>
    <row r="166" spans="1:9" x14ac:dyDescent="0.25">
      <c r="A166" s="54" t="str">
        <f t="shared" si="12"/>
        <v/>
      </c>
      <c r="B166" s="54" t="str">
        <f>IF(A166&gt;$A$8*12,"",VLOOKUP(A166,Lists!$L$5:$N$605,2,FALSE))</f>
        <v/>
      </c>
      <c r="C166" s="54" t="str">
        <f>IF(A166&gt;$A$8*12,"",VLOOKUP(A166,Lists!$L$5:$N$605,3,FALSE))</f>
        <v/>
      </c>
      <c r="D166" s="53" t="str">
        <f t="shared" si="13"/>
        <v/>
      </c>
      <c r="E166" s="39" t="str">
        <f t="shared" si="14"/>
        <v/>
      </c>
      <c r="F166" s="39" t="str">
        <f t="shared" si="15"/>
        <v/>
      </c>
      <c r="G166" s="39" t="str">
        <f t="shared" si="16"/>
        <v/>
      </c>
      <c r="H166" s="39" t="str">
        <f>IF(A166&gt;$A$8*12,"",VLOOKUP(A166,Lists!$L$5:$O$605,4,FALSE))</f>
        <v/>
      </c>
      <c r="I166" s="39" t="str">
        <f t="shared" si="17"/>
        <v/>
      </c>
    </row>
    <row r="167" spans="1:9" x14ac:dyDescent="0.25">
      <c r="A167" s="54" t="str">
        <f t="shared" si="12"/>
        <v/>
      </c>
      <c r="B167" s="54" t="str">
        <f>IF(A167&gt;$A$8*12,"",VLOOKUP(A167,Lists!$L$5:$N$605,2,FALSE))</f>
        <v/>
      </c>
      <c r="C167" s="54" t="str">
        <f>IF(A167&gt;$A$8*12,"",VLOOKUP(A167,Lists!$L$5:$N$605,3,FALSE))</f>
        <v/>
      </c>
      <c r="D167" s="53" t="str">
        <f t="shared" si="13"/>
        <v/>
      </c>
      <c r="E167" s="39" t="str">
        <f t="shared" si="14"/>
        <v/>
      </c>
      <c r="F167" s="39" t="str">
        <f t="shared" si="15"/>
        <v/>
      </c>
      <c r="G167" s="39" t="str">
        <f t="shared" si="16"/>
        <v/>
      </c>
      <c r="H167" s="39" t="str">
        <f>IF(A167&gt;$A$8*12,"",VLOOKUP(A167,Lists!$L$5:$O$605,4,FALSE))</f>
        <v/>
      </c>
      <c r="I167" s="39" t="str">
        <f t="shared" si="17"/>
        <v/>
      </c>
    </row>
    <row r="168" spans="1:9" x14ac:dyDescent="0.25">
      <c r="A168" s="54" t="str">
        <f t="shared" si="12"/>
        <v/>
      </c>
      <c r="B168" s="54" t="str">
        <f>IF(A168&gt;$A$8*12,"",VLOOKUP(A168,Lists!$L$5:$N$605,2,FALSE))</f>
        <v/>
      </c>
      <c r="C168" s="54" t="str">
        <f>IF(A168&gt;$A$8*12,"",VLOOKUP(A168,Lists!$L$5:$N$605,3,FALSE))</f>
        <v/>
      </c>
      <c r="D168" s="53" t="str">
        <f t="shared" si="13"/>
        <v/>
      </c>
      <c r="E168" s="39" t="str">
        <f t="shared" si="14"/>
        <v/>
      </c>
      <c r="F168" s="39" t="str">
        <f t="shared" si="15"/>
        <v/>
      </c>
      <c r="G168" s="39" t="str">
        <f t="shared" si="16"/>
        <v/>
      </c>
      <c r="H168" s="39" t="str">
        <f>IF(A168&gt;$A$8*12,"",VLOOKUP(A168,Lists!$L$5:$O$605,4,FALSE))</f>
        <v/>
      </c>
      <c r="I168" s="39" t="str">
        <f t="shared" si="17"/>
        <v/>
      </c>
    </row>
    <row r="169" spans="1:9" x14ac:dyDescent="0.25">
      <c r="A169" s="54" t="str">
        <f t="shared" si="12"/>
        <v/>
      </c>
      <c r="B169" s="54" t="str">
        <f>IF(A169&gt;$A$8*12,"",VLOOKUP(A169,Lists!$L$5:$N$605,2,FALSE))</f>
        <v/>
      </c>
      <c r="C169" s="54" t="str">
        <f>IF(A169&gt;$A$8*12,"",VLOOKUP(A169,Lists!$L$5:$N$605,3,FALSE))</f>
        <v/>
      </c>
      <c r="D169" s="53" t="str">
        <f t="shared" si="13"/>
        <v/>
      </c>
      <c r="E169" s="39" t="str">
        <f t="shared" si="14"/>
        <v/>
      </c>
      <c r="F169" s="39" t="str">
        <f t="shared" si="15"/>
        <v/>
      </c>
      <c r="G169" s="39" t="str">
        <f t="shared" si="16"/>
        <v/>
      </c>
      <c r="H169" s="39" t="str">
        <f>IF(A169&gt;$A$8*12,"",VLOOKUP(A169,Lists!$L$5:$O$605,4,FALSE))</f>
        <v/>
      </c>
      <c r="I169" s="39" t="str">
        <f t="shared" si="17"/>
        <v/>
      </c>
    </row>
    <row r="170" spans="1:9" x14ac:dyDescent="0.25">
      <c r="A170" s="54" t="str">
        <f t="shared" si="12"/>
        <v/>
      </c>
      <c r="B170" s="54" t="str">
        <f>IF(A170&gt;$A$8*12,"",VLOOKUP(A170,Lists!$L$5:$N$605,2,FALSE))</f>
        <v/>
      </c>
      <c r="C170" s="54" t="str">
        <f>IF(A170&gt;$A$8*12,"",VLOOKUP(A170,Lists!$L$5:$N$605,3,FALSE))</f>
        <v/>
      </c>
      <c r="D170" s="53" t="str">
        <f t="shared" si="13"/>
        <v/>
      </c>
      <c r="E170" s="39" t="str">
        <f t="shared" si="14"/>
        <v/>
      </c>
      <c r="F170" s="39" t="str">
        <f t="shared" si="15"/>
        <v/>
      </c>
      <c r="G170" s="39" t="str">
        <f t="shared" si="16"/>
        <v/>
      </c>
      <c r="H170" s="39" t="str">
        <f>IF(A170&gt;$A$8*12,"",VLOOKUP(A170,Lists!$L$5:$O$605,4,FALSE))</f>
        <v/>
      </c>
      <c r="I170" s="39" t="str">
        <f t="shared" si="17"/>
        <v/>
      </c>
    </row>
    <row r="171" spans="1:9" x14ac:dyDescent="0.25">
      <c r="A171" s="54" t="str">
        <f t="shared" si="12"/>
        <v/>
      </c>
      <c r="B171" s="54" t="str">
        <f>IF(A171&gt;$A$8*12,"",VLOOKUP(A171,Lists!$L$5:$N$605,2,FALSE))</f>
        <v/>
      </c>
      <c r="C171" s="54" t="str">
        <f>IF(A171&gt;$A$8*12,"",VLOOKUP(A171,Lists!$L$5:$N$605,3,FALSE))</f>
        <v/>
      </c>
      <c r="D171" s="53" t="str">
        <f t="shared" si="13"/>
        <v/>
      </c>
      <c r="E171" s="39" t="str">
        <f t="shared" si="14"/>
        <v/>
      </c>
      <c r="F171" s="39" t="str">
        <f t="shared" si="15"/>
        <v/>
      </c>
      <c r="G171" s="39" t="str">
        <f t="shared" si="16"/>
        <v/>
      </c>
      <c r="H171" s="39" t="str">
        <f>IF(A171&gt;$A$8*12,"",VLOOKUP(A171,Lists!$L$5:$O$605,4,FALSE))</f>
        <v/>
      </c>
      <c r="I171" s="39" t="str">
        <f t="shared" si="17"/>
        <v/>
      </c>
    </row>
    <row r="172" spans="1:9" x14ac:dyDescent="0.25">
      <c r="A172" s="54" t="str">
        <f t="shared" si="12"/>
        <v/>
      </c>
      <c r="B172" s="54" t="str">
        <f>IF(A172&gt;$A$8*12,"",VLOOKUP(A172,Lists!$L$5:$N$605,2,FALSE))</f>
        <v/>
      </c>
      <c r="C172" s="54" t="str">
        <f>IF(A172&gt;$A$8*12,"",VLOOKUP(A172,Lists!$L$5:$N$605,3,FALSE))</f>
        <v/>
      </c>
      <c r="D172" s="53" t="str">
        <f t="shared" si="13"/>
        <v/>
      </c>
      <c r="E172" s="39" t="str">
        <f t="shared" si="14"/>
        <v/>
      </c>
      <c r="F172" s="39" t="str">
        <f t="shared" si="15"/>
        <v/>
      </c>
      <c r="G172" s="39" t="str">
        <f t="shared" si="16"/>
        <v/>
      </c>
      <c r="H172" s="39" t="str">
        <f>IF(A172&gt;$A$8*12,"",VLOOKUP(A172,Lists!$L$5:$O$605,4,FALSE))</f>
        <v/>
      </c>
      <c r="I172" s="39" t="str">
        <f t="shared" si="17"/>
        <v/>
      </c>
    </row>
    <row r="173" spans="1:9" x14ac:dyDescent="0.25">
      <c r="A173" s="54" t="str">
        <f t="shared" si="12"/>
        <v/>
      </c>
      <c r="B173" s="54" t="str">
        <f>IF(A173&gt;$A$8*12,"",VLOOKUP(A173,Lists!$L$5:$N$605,2,FALSE))</f>
        <v/>
      </c>
      <c r="C173" s="54" t="str">
        <f>IF(A173&gt;$A$8*12,"",VLOOKUP(A173,Lists!$L$5:$N$605,3,FALSE))</f>
        <v/>
      </c>
      <c r="D173" s="53" t="str">
        <f t="shared" si="13"/>
        <v/>
      </c>
      <c r="E173" s="39" t="str">
        <f t="shared" si="14"/>
        <v/>
      </c>
      <c r="F173" s="39" t="str">
        <f t="shared" si="15"/>
        <v/>
      </c>
      <c r="G173" s="39" t="str">
        <f t="shared" si="16"/>
        <v/>
      </c>
      <c r="H173" s="39" t="str">
        <f>IF(A173&gt;$A$8*12,"",VLOOKUP(A173,Lists!$L$5:$O$605,4,FALSE))</f>
        <v/>
      </c>
      <c r="I173" s="39" t="str">
        <f t="shared" si="17"/>
        <v/>
      </c>
    </row>
    <row r="174" spans="1:9" x14ac:dyDescent="0.25">
      <c r="A174" s="54" t="str">
        <f t="shared" si="12"/>
        <v/>
      </c>
      <c r="B174" s="54" t="str">
        <f>IF(A174&gt;$A$8*12,"",VLOOKUP(A174,Lists!$L$5:$N$605,2,FALSE))</f>
        <v/>
      </c>
      <c r="C174" s="54" t="str">
        <f>IF(A174&gt;$A$8*12,"",VLOOKUP(A174,Lists!$L$5:$N$605,3,FALSE))</f>
        <v/>
      </c>
      <c r="D174" s="53" t="str">
        <f t="shared" si="13"/>
        <v/>
      </c>
      <c r="E174" s="39" t="str">
        <f t="shared" si="14"/>
        <v/>
      </c>
      <c r="F174" s="39" t="str">
        <f t="shared" si="15"/>
        <v/>
      </c>
      <c r="G174" s="39" t="str">
        <f t="shared" si="16"/>
        <v/>
      </c>
      <c r="H174" s="39" t="str">
        <f>IF(A174&gt;$A$8*12,"",VLOOKUP(A174,Lists!$L$5:$O$605,4,FALSE))</f>
        <v/>
      </c>
      <c r="I174" s="39" t="str">
        <f t="shared" si="17"/>
        <v/>
      </c>
    </row>
    <row r="175" spans="1:9" x14ac:dyDescent="0.25">
      <c r="A175" s="54" t="str">
        <f t="shared" si="12"/>
        <v/>
      </c>
      <c r="B175" s="54" t="str">
        <f>IF(A175&gt;$A$8*12,"",VLOOKUP(A175,Lists!$L$5:$N$605,2,FALSE))</f>
        <v/>
      </c>
      <c r="C175" s="54" t="str">
        <f>IF(A175&gt;$A$8*12,"",VLOOKUP(A175,Lists!$L$5:$N$605,3,FALSE))</f>
        <v/>
      </c>
      <c r="D175" s="53" t="str">
        <f t="shared" si="13"/>
        <v/>
      </c>
      <c r="E175" s="39" t="str">
        <f t="shared" si="14"/>
        <v/>
      </c>
      <c r="F175" s="39" t="str">
        <f t="shared" si="15"/>
        <v/>
      </c>
      <c r="G175" s="39" t="str">
        <f t="shared" si="16"/>
        <v/>
      </c>
      <c r="H175" s="39" t="str">
        <f>IF(A175&gt;$A$8*12,"",VLOOKUP(A175,Lists!$L$5:$O$605,4,FALSE))</f>
        <v/>
      </c>
      <c r="I175" s="39" t="str">
        <f t="shared" si="17"/>
        <v/>
      </c>
    </row>
    <row r="176" spans="1:9" x14ac:dyDescent="0.25">
      <c r="A176" s="54" t="str">
        <f t="shared" si="12"/>
        <v/>
      </c>
      <c r="B176" s="54" t="str">
        <f>IF(A176&gt;$A$8*12,"",VLOOKUP(A176,Lists!$L$5:$N$605,2,FALSE))</f>
        <v/>
      </c>
      <c r="C176" s="54" t="str">
        <f>IF(A176&gt;$A$8*12,"",VLOOKUP(A176,Lists!$L$5:$N$605,3,FALSE))</f>
        <v/>
      </c>
      <c r="D176" s="53" t="str">
        <f t="shared" si="13"/>
        <v/>
      </c>
      <c r="E176" s="39" t="str">
        <f t="shared" si="14"/>
        <v/>
      </c>
      <c r="F176" s="39" t="str">
        <f t="shared" si="15"/>
        <v/>
      </c>
      <c r="G176" s="39" t="str">
        <f t="shared" si="16"/>
        <v/>
      </c>
      <c r="H176" s="39" t="str">
        <f>IF(A176&gt;$A$8*12,"",VLOOKUP(A176,Lists!$L$5:$O$605,4,FALSE))</f>
        <v/>
      </c>
      <c r="I176" s="39" t="str">
        <f t="shared" si="17"/>
        <v/>
      </c>
    </row>
    <row r="177" spans="1:9" x14ac:dyDescent="0.25">
      <c r="A177" s="54" t="str">
        <f t="shared" si="12"/>
        <v/>
      </c>
      <c r="B177" s="54" t="str">
        <f>IF(A177&gt;$A$8*12,"",VLOOKUP(A177,Lists!$L$5:$N$605,2,FALSE))</f>
        <v/>
      </c>
      <c r="C177" s="54" t="str">
        <f>IF(A177&gt;$A$8*12,"",VLOOKUP(A177,Lists!$L$5:$N$605,3,FALSE))</f>
        <v/>
      </c>
      <c r="D177" s="53" t="str">
        <f t="shared" si="13"/>
        <v/>
      </c>
      <c r="E177" s="39" t="str">
        <f t="shared" si="14"/>
        <v/>
      </c>
      <c r="F177" s="39" t="str">
        <f t="shared" si="15"/>
        <v/>
      </c>
      <c r="G177" s="39" t="str">
        <f t="shared" si="16"/>
        <v/>
      </c>
      <c r="H177" s="39" t="str">
        <f>IF(A177&gt;$A$8*12,"",VLOOKUP(A177,Lists!$L$5:$O$605,4,FALSE))</f>
        <v/>
      </c>
      <c r="I177" s="39" t="str">
        <f t="shared" si="17"/>
        <v/>
      </c>
    </row>
    <row r="178" spans="1:9" x14ac:dyDescent="0.25">
      <c r="A178" s="54" t="str">
        <f t="shared" si="12"/>
        <v/>
      </c>
      <c r="B178" s="54" t="str">
        <f>IF(A178&gt;$A$8*12,"",VLOOKUP(A178,Lists!$L$5:$N$605,2,FALSE))</f>
        <v/>
      </c>
      <c r="C178" s="54" t="str">
        <f>IF(A178&gt;$A$8*12,"",VLOOKUP(A178,Lists!$L$5:$N$605,3,FALSE))</f>
        <v/>
      </c>
      <c r="D178" s="53" t="str">
        <f t="shared" si="13"/>
        <v/>
      </c>
      <c r="E178" s="39" t="str">
        <f t="shared" si="14"/>
        <v/>
      </c>
      <c r="F178" s="39" t="str">
        <f t="shared" si="15"/>
        <v/>
      </c>
      <c r="G178" s="39" t="str">
        <f t="shared" si="16"/>
        <v/>
      </c>
      <c r="H178" s="39" t="str">
        <f>IF(A178&gt;$A$8*12,"",VLOOKUP(A178,Lists!$L$5:$O$605,4,FALSE))</f>
        <v/>
      </c>
      <c r="I178" s="39" t="str">
        <f t="shared" si="17"/>
        <v/>
      </c>
    </row>
    <row r="179" spans="1:9" x14ac:dyDescent="0.25">
      <c r="A179" s="54" t="str">
        <f t="shared" si="12"/>
        <v/>
      </c>
      <c r="B179" s="54" t="str">
        <f>IF(A179&gt;$A$8*12,"",VLOOKUP(A179,Lists!$L$5:$N$605,2,FALSE))</f>
        <v/>
      </c>
      <c r="C179" s="54" t="str">
        <f>IF(A179&gt;$A$8*12,"",VLOOKUP(A179,Lists!$L$5:$N$605,3,FALSE))</f>
        <v/>
      </c>
      <c r="D179" s="53" t="str">
        <f t="shared" si="13"/>
        <v/>
      </c>
      <c r="E179" s="39" t="str">
        <f t="shared" si="14"/>
        <v/>
      </c>
      <c r="F179" s="39" t="str">
        <f t="shared" si="15"/>
        <v/>
      </c>
      <c r="G179" s="39" t="str">
        <f t="shared" si="16"/>
        <v/>
      </c>
      <c r="H179" s="39" t="str">
        <f>IF(A179&gt;$A$8*12,"",VLOOKUP(A179,Lists!$L$5:$O$605,4,FALSE))</f>
        <v/>
      </c>
      <c r="I179" s="39" t="str">
        <f t="shared" si="17"/>
        <v/>
      </c>
    </row>
    <row r="180" spans="1:9" x14ac:dyDescent="0.25">
      <c r="A180" s="54" t="str">
        <f t="shared" si="12"/>
        <v/>
      </c>
      <c r="B180" s="54" t="str">
        <f>IF(A180&gt;$A$8*12,"",VLOOKUP(A180,Lists!$L$5:$N$605,2,FALSE))</f>
        <v/>
      </c>
      <c r="C180" s="54" t="str">
        <f>IF(A180&gt;$A$8*12,"",VLOOKUP(A180,Lists!$L$5:$N$605,3,FALSE))</f>
        <v/>
      </c>
      <c r="D180" s="53" t="str">
        <f t="shared" si="13"/>
        <v/>
      </c>
      <c r="E180" s="39" t="str">
        <f t="shared" si="14"/>
        <v/>
      </c>
      <c r="F180" s="39" t="str">
        <f t="shared" si="15"/>
        <v/>
      </c>
      <c r="G180" s="39" t="str">
        <f t="shared" si="16"/>
        <v/>
      </c>
      <c r="H180" s="39" t="str">
        <f>IF(A180&gt;$A$8*12,"",VLOOKUP(A180,Lists!$L$5:$O$605,4,FALSE))</f>
        <v/>
      </c>
      <c r="I180" s="39" t="str">
        <f t="shared" si="17"/>
        <v/>
      </c>
    </row>
    <row r="181" spans="1:9" x14ac:dyDescent="0.25">
      <c r="A181" s="54" t="str">
        <f t="shared" si="12"/>
        <v/>
      </c>
      <c r="B181" s="54" t="str">
        <f>IF(A181&gt;$A$8*12,"",VLOOKUP(A181,Lists!$L$5:$N$605,2,FALSE))</f>
        <v/>
      </c>
      <c r="C181" s="54" t="str">
        <f>IF(A181&gt;$A$8*12,"",VLOOKUP(A181,Lists!$L$5:$N$605,3,FALSE))</f>
        <v/>
      </c>
      <c r="D181" s="53" t="str">
        <f t="shared" si="13"/>
        <v/>
      </c>
      <c r="E181" s="39" t="str">
        <f t="shared" si="14"/>
        <v/>
      </c>
      <c r="F181" s="39" t="str">
        <f t="shared" si="15"/>
        <v/>
      </c>
      <c r="G181" s="39" t="str">
        <f t="shared" si="16"/>
        <v/>
      </c>
      <c r="H181" s="39" t="str">
        <f>IF(A181&gt;$A$8*12,"",VLOOKUP(A181,Lists!$L$5:$O$605,4,FALSE))</f>
        <v/>
      </c>
      <c r="I181" s="39" t="str">
        <f t="shared" si="17"/>
        <v/>
      </c>
    </row>
    <row r="182" spans="1:9" x14ac:dyDescent="0.25">
      <c r="A182" s="54" t="str">
        <f t="shared" si="12"/>
        <v/>
      </c>
      <c r="B182" s="54" t="str">
        <f>IF(A182&gt;$A$8*12,"",VLOOKUP(A182,Lists!$L$5:$N$605,2,FALSE))</f>
        <v/>
      </c>
      <c r="C182" s="54" t="str">
        <f>IF(A182&gt;$A$8*12,"",VLOOKUP(A182,Lists!$L$5:$N$605,3,FALSE))</f>
        <v/>
      </c>
      <c r="D182" s="53" t="str">
        <f t="shared" si="13"/>
        <v/>
      </c>
      <c r="E182" s="39" t="str">
        <f t="shared" si="14"/>
        <v/>
      </c>
      <c r="F182" s="39" t="str">
        <f t="shared" si="15"/>
        <v/>
      </c>
      <c r="G182" s="39" t="str">
        <f t="shared" si="16"/>
        <v/>
      </c>
      <c r="H182" s="39" t="str">
        <f>IF(A182&gt;$A$8*12,"",VLOOKUP(A182,Lists!$L$5:$O$605,4,FALSE))</f>
        <v/>
      </c>
      <c r="I182" s="39" t="str">
        <f t="shared" si="17"/>
        <v/>
      </c>
    </row>
    <row r="183" spans="1:9" x14ac:dyDescent="0.25">
      <c r="A183" s="54" t="str">
        <f t="shared" si="12"/>
        <v/>
      </c>
      <c r="B183" s="54" t="str">
        <f>IF(A183&gt;$A$8*12,"",VLOOKUP(A183,Lists!$L$5:$N$605,2,FALSE))</f>
        <v/>
      </c>
      <c r="C183" s="54" t="str">
        <f>IF(A183&gt;$A$8*12,"",VLOOKUP(A183,Lists!$L$5:$N$605,3,FALSE))</f>
        <v/>
      </c>
      <c r="D183" s="53" t="str">
        <f t="shared" si="13"/>
        <v/>
      </c>
      <c r="E183" s="39" t="str">
        <f t="shared" si="14"/>
        <v/>
      </c>
      <c r="F183" s="39" t="str">
        <f t="shared" si="15"/>
        <v/>
      </c>
      <c r="G183" s="39" t="str">
        <f t="shared" si="16"/>
        <v/>
      </c>
      <c r="H183" s="39" t="str">
        <f>IF(A183&gt;$A$8*12,"",VLOOKUP(A183,Lists!$L$5:$O$605,4,FALSE))</f>
        <v/>
      </c>
      <c r="I183" s="39" t="str">
        <f t="shared" si="17"/>
        <v/>
      </c>
    </row>
    <row r="184" spans="1:9" x14ac:dyDescent="0.25">
      <c r="A184" s="54" t="str">
        <f t="shared" si="12"/>
        <v/>
      </c>
      <c r="B184" s="54" t="str">
        <f>IF(A184&gt;$A$8*12,"",VLOOKUP(A184,Lists!$L$5:$N$605,2,FALSE))</f>
        <v/>
      </c>
      <c r="C184" s="54" t="str">
        <f>IF(A184&gt;$A$8*12,"",VLOOKUP(A184,Lists!$L$5:$N$605,3,FALSE))</f>
        <v/>
      </c>
      <c r="D184" s="53" t="str">
        <f t="shared" si="13"/>
        <v/>
      </c>
      <c r="E184" s="39" t="str">
        <f t="shared" si="14"/>
        <v/>
      </c>
      <c r="F184" s="39" t="str">
        <f t="shared" si="15"/>
        <v/>
      </c>
      <c r="G184" s="39" t="str">
        <f t="shared" si="16"/>
        <v/>
      </c>
      <c r="H184" s="39" t="str">
        <f>IF(A184&gt;$A$8*12,"",VLOOKUP(A184,Lists!$L$5:$O$605,4,FALSE))</f>
        <v/>
      </c>
      <c r="I184" s="39" t="str">
        <f t="shared" si="17"/>
        <v/>
      </c>
    </row>
    <row r="185" spans="1:9" x14ac:dyDescent="0.25">
      <c r="A185" s="54" t="str">
        <f t="shared" si="12"/>
        <v/>
      </c>
      <c r="B185" s="54" t="str">
        <f>IF(A185&gt;$A$8*12,"",VLOOKUP(A185,Lists!$L$5:$N$605,2,FALSE))</f>
        <v/>
      </c>
      <c r="C185" s="54" t="str">
        <f>IF(A185&gt;$A$8*12,"",VLOOKUP(A185,Lists!$L$5:$N$605,3,FALSE))</f>
        <v/>
      </c>
      <c r="D185" s="53" t="str">
        <f t="shared" si="13"/>
        <v/>
      </c>
      <c r="E185" s="39" t="str">
        <f t="shared" si="14"/>
        <v/>
      </c>
      <c r="F185" s="39" t="str">
        <f t="shared" si="15"/>
        <v/>
      </c>
      <c r="G185" s="39" t="str">
        <f t="shared" si="16"/>
        <v/>
      </c>
      <c r="H185" s="39" t="str">
        <f>IF(A185&gt;$A$8*12,"",VLOOKUP(A185,Lists!$L$5:$O$605,4,FALSE))</f>
        <v/>
      </c>
      <c r="I185" s="39" t="str">
        <f t="shared" si="17"/>
        <v/>
      </c>
    </row>
    <row r="186" spans="1:9" x14ac:dyDescent="0.25">
      <c r="A186" s="54" t="str">
        <f t="shared" si="12"/>
        <v/>
      </c>
      <c r="B186" s="54" t="str">
        <f>IF(A186&gt;$A$8*12,"",VLOOKUP(A186,Lists!$L$5:$N$605,2,FALSE))</f>
        <v/>
      </c>
      <c r="C186" s="54" t="str">
        <f>IF(A186&gt;$A$8*12,"",VLOOKUP(A186,Lists!$L$5:$N$605,3,FALSE))</f>
        <v/>
      </c>
      <c r="D186" s="53" t="str">
        <f t="shared" si="13"/>
        <v/>
      </c>
      <c r="E186" s="39" t="str">
        <f t="shared" si="14"/>
        <v/>
      </c>
      <c r="F186" s="39" t="str">
        <f t="shared" si="15"/>
        <v/>
      </c>
      <c r="G186" s="39" t="str">
        <f t="shared" si="16"/>
        <v/>
      </c>
      <c r="H186" s="39" t="str">
        <f>IF(A186&gt;$A$8*12,"",VLOOKUP(A186,Lists!$L$5:$O$605,4,FALSE))</f>
        <v/>
      </c>
      <c r="I186" s="39" t="str">
        <f t="shared" si="17"/>
        <v/>
      </c>
    </row>
    <row r="187" spans="1:9" x14ac:dyDescent="0.25">
      <c r="A187" s="54" t="str">
        <f t="shared" si="12"/>
        <v/>
      </c>
      <c r="B187" s="54" t="str">
        <f>IF(A187&gt;$A$8*12,"",VLOOKUP(A187,Lists!$L$5:$N$605,2,FALSE))</f>
        <v/>
      </c>
      <c r="C187" s="54" t="str">
        <f>IF(A187&gt;$A$8*12,"",VLOOKUP(A187,Lists!$L$5:$N$605,3,FALSE))</f>
        <v/>
      </c>
      <c r="D187" s="53" t="str">
        <f t="shared" si="13"/>
        <v/>
      </c>
      <c r="E187" s="39" t="str">
        <f t="shared" si="14"/>
        <v/>
      </c>
      <c r="F187" s="39" t="str">
        <f t="shared" si="15"/>
        <v/>
      </c>
      <c r="G187" s="39" t="str">
        <f t="shared" si="16"/>
        <v/>
      </c>
      <c r="H187" s="39" t="str">
        <f>IF(A187&gt;$A$8*12,"",VLOOKUP(A187,Lists!$L$5:$O$605,4,FALSE))</f>
        <v/>
      </c>
      <c r="I187" s="39" t="str">
        <f t="shared" si="17"/>
        <v/>
      </c>
    </row>
    <row r="188" spans="1:9" x14ac:dyDescent="0.25">
      <c r="A188" s="54" t="str">
        <f t="shared" si="12"/>
        <v/>
      </c>
      <c r="B188" s="54" t="str">
        <f>IF(A188&gt;$A$8*12,"",VLOOKUP(A188,Lists!$L$5:$N$605,2,FALSE))</f>
        <v/>
      </c>
      <c r="C188" s="54" t="str">
        <f>IF(A188&gt;$A$8*12,"",VLOOKUP(A188,Lists!$L$5:$N$605,3,FALSE))</f>
        <v/>
      </c>
      <c r="D188" s="53" t="str">
        <f t="shared" si="13"/>
        <v/>
      </c>
      <c r="E188" s="39" t="str">
        <f t="shared" si="14"/>
        <v/>
      </c>
      <c r="F188" s="39" t="str">
        <f t="shared" si="15"/>
        <v/>
      </c>
      <c r="G188" s="39" t="str">
        <f t="shared" si="16"/>
        <v/>
      </c>
      <c r="H188" s="39" t="str">
        <f>IF(A188&gt;$A$8*12,"",VLOOKUP(A188,Lists!$L$5:$O$605,4,FALSE))</f>
        <v/>
      </c>
      <c r="I188" s="39" t="str">
        <f t="shared" si="17"/>
        <v/>
      </c>
    </row>
    <row r="189" spans="1:9" x14ac:dyDescent="0.25">
      <c r="A189" s="54" t="str">
        <f t="shared" si="12"/>
        <v/>
      </c>
      <c r="B189" s="54" t="str">
        <f>IF(A189&gt;$A$8*12,"",VLOOKUP(A189,Lists!$L$5:$N$605,2,FALSE))</f>
        <v/>
      </c>
      <c r="C189" s="54" t="str">
        <f>IF(A189&gt;$A$8*12,"",VLOOKUP(A189,Lists!$L$5:$N$605,3,FALSE))</f>
        <v/>
      </c>
      <c r="D189" s="53" t="str">
        <f t="shared" si="13"/>
        <v/>
      </c>
      <c r="E189" s="39" t="str">
        <f t="shared" si="14"/>
        <v/>
      </c>
      <c r="F189" s="39" t="str">
        <f t="shared" si="15"/>
        <v/>
      </c>
      <c r="G189" s="39" t="str">
        <f t="shared" si="16"/>
        <v/>
      </c>
      <c r="H189" s="39" t="str">
        <f>IF(A189&gt;$A$8*12,"",VLOOKUP(A189,Lists!$L$5:$O$605,4,FALSE))</f>
        <v/>
      </c>
      <c r="I189" s="39" t="str">
        <f t="shared" si="17"/>
        <v/>
      </c>
    </row>
    <row r="190" spans="1:9" x14ac:dyDescent="0.25">
      <c r="A190" s="54" t="str">
        <f t="shared" si="12"/>
        <v/>
      </c>
      <c r="B190" s="54" t="str">
        <f>IF(A190&gt;$A$8*12,"",VLOOKUP(A190,Lists!$L$5:$N$605,2,FALSE))</f>
        <v/>
      </c>
      <c r="C190" s="54" t="str">
        <f>IF(A190&gt;$A$8*12,"",VLOOKUP(A190,Lists!$L$5:$N$605,3,FALSE))</f>
        <v/>
      </c>
      <c r="D190" s="53" t="str">
        <f t="shared" si="13"/>
        <v/>
      </c>
      <c r="E190" s="39" t="str">
        <f t="shared" si="14"/>
        <v/>
      </c>
      <c r="F190" s="39" t="str">
        <f t="shared" si="15"/>
        <v/>
      </c>
      <c r="G190" s="39" t="str">
        <f t="shared" si="16"/>
        <v/>
      </c>
      <c r="H190" s="39" t="str">
        <f>IF(A190&gt;$A$8*12,"",VLOOKUP(A190,Lists!$L$5:$O$605,4,FALSE))</f>
        <v/>
      </c>
      <c r="I190" s="39" t="str">
        <f t="shared" si="17"/>
        <v/>
      </c>
    </row>
    <row r="191" spans="1:9" x14ac:dyDescent="0.25">
      <c r="A191" s="54" t="str">
        <f t="shared" si="12"/>
        <v/>
      </c>
      <c r="B191" s="54" t="str">
        <f>IF(A191&gt;$A$8*12,"",VLOOKUP(A191,Lists!$L$5:$N$605,2,FALSE))</f>
        <v/>
      </c>
      <c r="C191" s="54" t="str">
        <f>IF(A191&gt;$A$8*12,"",VLOOKUP(A191,Lists!$L$5:$N$605,3,FALSE))</f>
        <v/>
      </c>
      <c r="D191" s="53" t="str">
        <f t="shared" si="13"/>
        <v/>
      </c>
      <c r="E191" s="39" t="str">
        <f t="shared" si="14"/>
        <v/>
      </c>
      <c r="F191" s="39" t="str">
        <f t="shared" si="15"/>
        <v/>
      </c>
      <c r="G191" s="39" t="str">
        <f t="shared" si="16"/>
        <v/>
      </c>
      <c r="H191" s="39" t="str">
        <f>IF(A191&gt;$A$8*12,"",VLOOKUP(A191,Lists!$L$5:$O$605,4,FALSE))</f>
        <v/>
      </c>
      <c r="I191" s="39" t="str">
        <f t="shared" si="17"/>
        <v/>
      </c>
    </row>
    <row r="192" spans="1:9" x14ac:dyDescent="0.25">
      <c r="A192" s="54" t="str">
        <f t="shared" si="12"/>
        <v/>
      </c>
      <c r="B192" s="54" t="str">
        <f>IF(A192&gt;$A$8*12,"",VLOOKUP(A192,Lists!$L$5:$N$605,2,FALSE))</f>
        <v/>
      </c>
      <c r="C192" s="54" t="str">
        <f>IF(A192&gt;$A$8*12,"",VLOOKUP(A192,Lists!$L$5:$N$605,3,FALSE))</f>
        <v/>
      </c>
      <c r="D192" s="53" t="str">
        <f t="shared" si="13"/>
        <v/>
      </c>
      <c r="E192" s="39" t="str">
        <f t="shared" si="14"/>
        <v/>
      </c>
      <c r="F192" s="39" t="str">
        <f t="shared" si="15"/>
        <v/>
      </c>
      <c r="G192" s="39" t="str">
        <f t="shared" si="16"/>
        <v/>
      </c>
      <c r="H192" s="39" t="str">
        <f>IF(A192&gt;$A$8*12,"",VLOOKUP(A192,Lists!$L$5:$O$605,4,FALSE))</f>
        <v/>
      </c>
      <c r="I192" s="39" t="str">
        <f t="shared" si="17"/>
        <v/>
      </c>
    </row>
    <row r="193" spans="1:9" x14ac:dyDescent="0.25">
      <c r="A193" s="54" t="str">
        <f t="shared" si="12"/>
        <v/>
      </c>
      <c r="B193" s="54" t="str">
        <f>IF(A193&gt;$A$8*12,"",VLOOKUP(A193,Lists!$L$5:$N$605,2,FALSE))</f>
        <v/>
      </c>
      <c r="C193" s="54" t="str">
        <f>IF(A193&gt;$A$8*12,"",VLOOKUP(A193,Lists!$L$5:$N$605,3,FALSE))</f>
        <v/>
      </c>
      <c r="D193" s="53" t="str">
        <f t="shared" si="13"/>
        <v/>
      </c>
      <c r="E193" s="39" t="str">
        <f t="shared" si="14"/>
        <v/>
      </c>
      <c r="F193" s="39" t="str">
        <f t="shared" si="15"/>
        <v/>
      </c>
      <c r="G193" s="39" t="str">
        <f t="shared" si="16"/>
        <v/>
      </c>
      <c r="H193" s="39" t="str">
        <f>IF(A193&gt;$A$8*12,"",VLOOKUP(A193,Lists!$L$5:$O$605,4,FALSE))</f>
        <v/>
      </c>
      <c r="I193" s="39" t="str">
        <f t="shared" si="17"/>
        <v/>
      </c>
    </row>
    <row r="194" spans="1:9" x14ac:dyDescent="0.25">
      <c r="A194" s="54" t="str">
        <f t="shared" si="12"/>
        <v/>
      </c>
      <c r="B194" s="54" t="str">
        <f>IF(A194&gt;$A$8*12,"",VLOOKUP(A194,Lists!$L$5:$N$605,2,FALSE))</f>
        <v/>
      </c>
      <c r="C194" s="54" t="str">
        <f>IF(A194&gt;$A$8*12,"",VLOOKUP(A194,Lists!$L$5:$N$605,3,FALSE))</f>
        <v/>
      </c>
      <c r="D194" s="53" t="str">
        <f t="shared" si="13"/>
        <v/>
      </c>
      <c r="E194" s="39" t="str">
        <f t="shared" si="14"/>
        <v/>
      </c>
      <c r="F194" s="39" t="str">
        <f t="shared" si="15"/>
        <v/>
      </c>
      <c r="G194" s="39" t="str">
        <f t="shared" si="16"/>
        <v/>
      </c>
      <c r="H194" s="39" t="str">
        <f>IF(A194&gt;$A$8*12,"",VLOOKUP(A194,Lists!$L$5:$O$605,4,FALSE))</f>
        <v/>
      </c>
      <c r="I194" s="39" t="str">
        <f t="shared" si="17"/>
        <v/>
      </c>
    </row>
    <row r="195" spans="1:9" x14ac:dyDescent="0.25">
      <c r="A195" s="54" t="str">
        <f t="shared" si="12"/>
        <v/>
      </c>
      <c r="B195" s="54" t="str">
        <f>IF(A195&gt;$A$8*12,"",VLOOKUP(A195,Lists!$L$5:$N$605,2,FALSE))</f>
        <v/>
      </c>
      <c r="C195" s="54" t="str">
        <f>IF(A195&gt;$A$8*12,"",VLOOKUP(A195,Lists!$L$5:$N$605,3,FALSE))</f>
        <v/>
      </c>
      <c r="D195" s="53" t="str">
        <f t="shared" si="13"/>
        <v/>
      </c>
      <c r="E195" s="39" t="str">
        <f t="shared" si="14"/>
        <v/>
      </c>
      <c r="F195" s="39" t="str">
        <f t="shared" si="15"/>
        <v/>
      </c>
      <c r="G195" s="39" t="str">
        <f t="shared" si="16"/>
        <v/>
      </c>
      <c r="H195" s="39" t="str">
        <f>IF(A195&gt;$A$8*12,"",VLOOKUP(A195,Lists!$L$5:$O$605,4,FALSE))</f>
        <v/>
      </c>
      <c r="I195" s="39" t="str">
        <f t="shared" si="17"/>
        <v/>
      </c>
    </row>
    <row r="196" spans="1:9" x14ac:dyDescent="0.25">
      <c r="A196" s="54" t="str">
        <f t="shared" si="12"/>
        <v/>
      </c>
      <c r="B196" s="54" t="str">
        <f>IF(A196&gt;$A$8*12,"",VLOOKUP(A196,Lists!$L$5:$N$605,2,FALSE))</f>
        <v/>
      </c>
      <c r="C196" s="54" t="str">
        <f>IF(A196&gt;$A$8*12,"",VLOOKUP(A196,Lists!$L$5:$N$605,3,FALSE))</f>
        <v/>
      </c>
      <c r="D196" s="53" t="str">
        <f t="shared" si="13"/>
        <v/>
      </c>
      <c r="E196" s="39" t="str">
        <f t="shared" si="14"/>
        <v/>
      </c>
      <c r="F196" s="39" t="str">
        <f t="shared" si="15"/>
        <v/>
      </c>
      <c r="G196" s="39" t="str">
        <f t="shared" si="16"/>
        <v/>
      </c>
      <c r="H196" s="39" t="str">
        <f>IF(A196&gt;$A$8*12,"",VLOOKUP(A196,Lists!$L$5:$O$605,4,FALSE))</f>
        <v/>
      </c>
      <c r="I196" s="39" t="str">
        <f t="shared" si="17"/>
        <v/>
      </c>
    </row>
    <row r="197" spans="1:9" x14ac:dyDescent="0.25">
      <c r="A197" s="54" t="str">
        <f t="shared" si="12"/>
        <v/>
      </c>
      <c r="B197" s="54" t="str">
        <f>IF(A197&gt;$A$8*12,"",VLOOKUP(A197,Lists!$L$5:$N$605,2,FALSE))</f>
        <v/>
      </c>
      <c r="C197" s="54" t="str">
        <f>IF(A197&gt;$A$8*12,"",VLOOKUP(A197,Lists!$L$5:$N$605,3,FALSE))</f>
        <v/>
      </c>
      <c r="D197" s="53" t="str">
        <f t="shared" si="13"/>
        <v/>
      </c>
      <c r="E197" s="39" t="str">
        <f t="shared" si="14"/>
        <v/>
      </c>
      <c r="F197" s="39" t="str">
        <f t="shared" si="15"/>
        <v/>
      </c>
      <c r="G197" s="39" t="str">
        <f t="shared" si="16"/>
        <v/>
      </c>
      <c r="H197" s="39" t="str">
        <f>IF(A197&gt;$A$8*12,"",VLOOKUP(A197,Lists!$L$5:$O$605,4,FALSE))</f>
        <v/>
      </c>
      <c r="I197" s="39" t="str">
        <f t="shared" si="17"/>
        <v/>
      </c>
    </row>
    <row r="198" spans="1:9" x14ac:dyDescent="0.25">
      <c r="A198" s="54" t="str">
        <f t="shared" si="12"/>
        <v/>
      </c>
      <c r="B198" s="54" t="str">
        <f>IF(A198&gt;$A$8*12,"",VLOOKUP(A198,Lists!$L$5:$N$605,2,FALSE))</f>
        <v/>
      </c>
      <c r="C198" s="54" t="str">
        <f>IF(A198&gt;$A$8*12,"",VLOOKUP(A198,Lists!$L$5:$N$605,3,FALSE))</f>
        <v/>
      </c>
      <c r="D198" s="53" t="str">
        <f t="shared" si="13"/>
        <v/>
      </c>
      <c r="E198" s="39" t="str">
        <f t="shared" si="14"/>
        <v/>
      </c>
      <c r="F198" s="39" t="str">
        <f t="shared" si="15"/>
        <v/>
      </c>
      <c r="G198" s="39" t="str">
        <f t="shared" si="16"/>
        <v/>
      </c>
      <c r="H198" s="39" t="str">
        <f>IF(A198&gt;$A$8*12,"",VLOOKUP(A198,Lists!$L$5:$O$605,4,FALSE))</f>
        <v/>
      </c>
      <c r="I198" s="39" t="str">
        <f t="shared" si="17"/>
        <v/>
      </c>
    </row>
    <row r="199" spans="1:9" x14ac:dyDescent="0.25">
      <c r="A199" s="54" t="str">
        <f t="shared" si="12"/>
        <v/>
      </c>
      <c r="B199" s="54" t="str">
        <f>IF(A199&gt;$A$8*12,"",VLOOKUP(A199,Lists!$L$5:$N$605,2,FALSE))</f>
        <v/>
      </c>
      <c r="C199" s="54" t="str">
        <f>IF(A199&gt;$A$8*12,"",VLOOKUP(A199,Lists!$L$5:$N$605,3,FALSE))</f>
        <v/>
      </c>
      <c r="D199" s="53" t="str">
        <f t="shared" si="13"/>
        <v/>
      </c>
      <c r="E199" s="39" t="str">
        <f t="shared" si="14"/>
        <v/>
      </c>
      <c r="F199" s="39" t="str">
        <f t="shared" si="15"/>
        <v/>
      </c>
      <c r="G199" s="39" t="str">
        <f t="shared" si="16"/>
        <v/>
      </c>
      <c r="H199" s="39" t="str">
        <f>IF(A199&gt;$A$8*12,"",VLOOKUP(A199,Lists!$L$5:$O$605,4,FALSE))</f>
        <v/>
      </c>
      <c r="I199" s="39" t="str">
        <f t="shared" si="17"/>
        <v/>
      </c>
    </row>
    <row r="200" spans="1:9" x14ac:dyDescent="0.25">
      <c r="A200" s="54" t="str">
        <f t="shared" si="12"/>
        <v/>
      </c>
      <c r="B200" s="54" t="str">
        <f>IF(A200&gt;$A$8*12,"",VLOOKUP(A200,Lists!$L$5:$N$605,2,FALSE))</f>
        <v/>
      </c>
      <c r="C200" s="54" t="str">
        <f>IF(A200&gt;$A$8*12,"",VLOOKUP(A200,Lists!$L$5:$N$605,3,FALSE))</f>
        <v/>
      </c>
      <c r="D200" s="53" t="str">
        <f t="shared" si="13"/>
        <v/>
      </c>
      <c r="E200" s="39" t="str">
        <f t="shared" si="14"/>
        <v/>
      </c>
      <c r="F200" s="39" t="str">
        <f t="shared" si="15"/>
        <v/>
      </c>
      <c r="G200" s="39" t="str">
        <f t="shared" si="16"/>
        <v/>
      </c>
      <c r="H200" s="39" t="str">
        <f>IF(A200&gt;$A$8*12,"",VLOOKUP(A200,Lists!$L$5:$O$605,4,FALSE))</f>
        <v/>
      </c>
      <c r="I200" s="39" t="str">
        <f t="shared" si="17"/>
        <v/>
      </c>
    </row>
    <row r="201" spans="1:9" x14ac:dyDescent="0.25">
      <c r="A201" s="54" t="str">
        <f t="shared" si="12"/>
        <v/>
      </c>
      <c r="B201" s="54" t="str">
        <f>IF(A201&gt;$A$8*12,"",VLOOKUP(A201,Lists!$L$5:$N$605,2,FALSE))</f>
        <v/>
      </c>
      <c r="C201" s="54" t="str">
        <f>IF(A201&gt;$A$8*12,"",VLOOKUP(A201,Lists!$L$5:$N$605,3,FALSE))</f>
        <v/>
      </c>
      <c r="D201" s="53" t="str">
        <f t="shared" si="13"/>
        <v/>
      </c>
      <c r="E201" s="39" t="str">
        <f t="shared" si="14"/>
        <v/>
      </c>
      <c r="F201" s="39" t="str">
        <f t="shared" si="15"/>
        <v/>
      </c>
      <c r="G201" s="39" t="str">
        <f t="shared" si="16"/>
        <v/>
      </c>
      <c r="H201" s="39" t="str">
        <f>IF(A201&gt;$A$8*12,"",VLOOKUP(A201,Lists!$L$5:$O$605,4,FALSE))</f>
        <v/>
      </c>
      <c r="I201" s="39" t="str">
        <f t="shared" si="17"/>
        <v/>
      </c>
    </row>
    <row r="202" spans="1:9" x14ac:dyDescent="0.25">
      <c r="A202" s="54" t="str">
        <f t="shared" si="12"/>
        <v/>
      </c>
      <c r="B202" s="54" t="str">
        <f>IF(A202&gt;$A$8*12,"",VLOOKUP(A202,Lists!$L$5:$N$605,2,FALSE))</f>
        <v/>
      </c>
      <c r="C202" s="54" t="str">
        <f>IF(A202&gt;$A$8*12,"",VLOOKUP(A202,Lists!$L$5:$N$605,3,FALSE))</f>
        <v/>
      </c>
      <c r="D202" s="53" t="str">
        <f t="shared" si="13"/>
        <v/>
      </c>
      <c r="E202" s="39" t="str">
        <f t="shared" si="14"/>
        <v/>
      </c>
      <c r="F202" s="39" t="str">
        <f t="shared" si="15"/>
        <v/>
      </c>
      <c r="G202" s="39" t="str">
        <f t="shared" si="16"/>
        <v/>
      </c>
      <c r="H202" s="39" t="str">
        <f>IF(A202&gt;$A$8*12,"",VLOOKUP(A202,Lists!$L$5:$O$605,4,FALSE))</f>
        <v/>
      </c>
      <c r="I202" s="39" t="str">
        <f t="shared" si="17"/>
        <v/>
      </c>
    </row>
    <row r="203" spans="1:9" x14ac:dyDescent="0.25">
      <c r="A203" s="54" t="str">
        <f t="shared" si="12"/>
        <v/>
      </c>
      <c r="B203" s="54" t="str">
        <f>IF(A203&gt;$A$8*12,"",VLOOKUP(A203,Lists!$L$5:$N$605,2,FALSE))</f>
        <v/>
      </c>
      <c r="C203" s="54" t="str">
        <f>IF(A203&gt;$A$8*12,"",VLOOKUP(A203,Lists!$L$5:$N$605,3,FALSE))</f>
        <v/>
      </c>
      <c r="D203" s="53" t="str">
        <f t="shared" si="13"/>
        <v/>
      </c>
      <c r="E203" s="39" t="str">
        <f t="shared" si="14"/>
        <v/>
      </c>
      <c r="F203" s="39" t="str">
        <f t="shared" si="15"/>
        <v/>
      </c>
      <c r="G203" s="39" t="str">
        <f t="shared" si="16"/>
        <v/>
      </c>
      <c r="H203" s="39" t="str">
        <f>IF(A203&gt;$A$8*12,"",VLOOKUP(A203,Lists!$L$5:$O$605,4,FALSE))</f>
        <v/>
      </c>
      <c r="I203" s="39" t="str">
        <f t="shared" si="17"/>
        <v/>
      </c>
    </row>
    <row r="204" spans="1:9" x14ac:dyDescent="0.25">
      <c r="A204" s="54" t="str">
        <f t="shared" ref="A204:A267" si="18">IF(A203&lt;($A$8*12),A203+1,"")</f>
        <v/>
      </c>
      <c r="B204" s="54" t="str">
        <f>IF(A204&gt;$A$8*12,"",VLOOKUP(A204,Lists!$L$5:$N$605,2,FALSE))</f>
        <v/>
      </c>
      <c r="C204" s="54" t="str">
        <f>IF(A204&gt;$A$8*12,"",VLOOKUP(A204,Lists!$L$5:$N$605,3,FALSE))</f>
        <v/>
      </c>
      <c r="D204" s="53" t="str">
        <f t="shared" ref="D204:D267" si="19">IF(A204&gt;$A$8*12,"",D203)</f>
        <v/>
      </c>
      <c r="E204" s="39" t="str">
        <f t="shared" ref="E204:E267" si="20">IF(A204&gt;$A$8*12,"",+I203)</f>
        <v/>
      </c>
      <c r="F204" s="39" t="str">
        <f t="shared" ref="F204:F267" si="21">IF(A204&gt;$A$8*12,"",F203)</f>
        <v/>
      </c>
      <c r="G204" s="39" t="str">
        <f t="shared" ref="G204:G267" si="22">IF(A204&gt;$A$8*12,"",ROUND((+E204+F204)*D204/12,0))</f>
        <v/>
      </c>
      <c r="H204" s="39" t="str">
        <f>IF(A204&gt;$A$8*12,"",VLOOKUP(A204,Lists!$L$5:$O$605,4,FALSE))</f>
        <v/>
      </c>
      <c r="I204" s="39" t="str">
        <f t="shared" ref="I204:I267" si="23">IF(A204&gt;$A$8*12,"",+E204+F204+G204-H204)</f>
        <v/>
      </c>
    </row>
    <row r="205" spans="1:9" x14ac:dyDescent="0.25">
      <c r="A205" s="54" t="str">
        <f t="shared" si="18"/>
        <v/>
      </c>
      <c r="B205" s="54" t="str">
        <f>IF(A205&gt;$A$8*12,"",VLOOKUP(A205,Lists!$L$5:$N$605,2,FALSE))</f>
        <v/>
      </c>
      <c r="C205" s="54" t="str">
        <f>IF(A205&gt;$A$8*12,"",VLOOKUP(A205,Lists!$L$5:$N$605,3,FALSE))</f>
        <v/>
      </c>
      <c r="D205" s="53" t="str">
        <f t="shared" si="19"/>
        <v/>
      </c>
      <c r="E205" s="39" t="str">
        <f t="shared" si="20"/>
        <v/>
      </c>
      <c r="F205" s="39" t="str">
        <f t="shared" si="21"/>
        <v/>
      </c>
      <c r="G205" s="39" t="str">
        <f t="shared" si="22"/>
        <v/>
      </c>
      <c r="H205" s="39" t="str">
        <f>IF(A205&gt;$A$8*12,"",VLOOKUP(A205,Lists!$L$5:$O$605,4,FALSE))</f>
        <v/>
      </c>
      <c r="I205" s="39" t="str">
        <f t="shared" si="23"/>
        <v/>
      </c>
    </row>
    <row r="206" spans="1:9" x14ac:dyDescent="0.25">
      <c r="A206" s="54" t="str">
        <f t="shared" si="18"/>
        <v/>
      </c>
      <c r="B206" s="54" t="str">
        <f>IF(A206&gt;$A$8*12,"",VLOOKUP(A206,Lists!$L$5:$N$605,2,FALSE))</f>
        <v/>
      </c>
      <c r="C206" s="54" t="str">
        <f>IF(A206&gt;$A$8*12,"",VLOOKUP(A206,Lists!$L$5:$N$605,3,FALSE))</f>
        <v/>
      </c>
      <c r="D206" s="53" t="str">
        <f t="shared" si="19"/>
        <v/>
      </c>
      <c r="E206" s="39" t="str">
        <f t="shared" si="20"/>
        <v/>
      </c>
      <c r="F206" s="39" t="str">
        <f t="shared" si="21"/>
        <v/>
      </c>
      <c r="G206" s="39" t="str">
        <f t="shared" si="22"/>
        <v/>
      </c>
      <c r="H206" s="39" t="str">
        <f>IF(A206&gt;$A$8*12,"",VLOOKUP(A206,Lists!$L$5:$O$605,4,FALSE))</f>
        <v/>
      </c>
      <c r="I206" s="39" t="str">
        <f t="shared" si="23"/>
        <v/>
      </c>
    </row>
    <row r="207" spans="1:9" x14ac:dyDescent="0.25">
      <c r="A207" s="54" t="str">
        <f t="shared" si="18"/>
        <v/>
      </c>
      <c r="B207" s="54" t="str">
        <f>IF(A207&gt;$A$8*12,"",VLOOKUP(A207,Lists!$L$5:$N$605,2,FALSE))</f>
        <v/>
      </c>
      <c r="C207" s="54" t="str">
        <f>IF(A207&gt;$A$8*12,"",VLOOKUP(A207,Lists!$L$5:$N$605,3,FALSE))</f>
        <v/>
      </c>
      <c r="D207" s="53" t="str">
        <f t="shared" si="19"/>
        <v/>
      </c>
      <c r="E207" s="39" t="str">
        <f t="shared" si="20"/>
        <v/>
      </c>
      <c r="F207" s="39" t="str">
        <f t="shared" si="21"/>
        <v/>
      </c>
      <c r="G207" s="39" t="str">
        <f t="shared" si="22"/>
        <v/>
      </c>
      <c r="H207" s="39" t="str">
        <f>IF(A207&gt;$A$8*12,"",VLOOKUP(A207,Lists!$L$5:$O$605,4,FALSE))</f>
        <v/>
      </c>
      <c r="I207" s="39" t="str">
        <f t="shared" si="23"/>
        <v/>
      </c>
    </row>
    <row r="208" spans="1:9" x14ac:dyDescent="0.25">
      <c r="A208" s="54" t="str">
        <f t="shared" si="18"/>
        <v/>
      </c>
      <c r="B208" s="54" t="str">
        <f>IF(A208&gt;$A$8*12,"",VLOOKUP(A208,Lists!$L$5:$N$605,2,FALSE))</f>
        <v/>
      </c>
      <c r="C208" s="54" t="str">
        <f>IF(A208&gt;$A$8*12,"",VLOOKUP(A208,Lists!$L$5:$N$605,3,FALSE))</f>
        <v/>
      </c>
      <c r="D208" s="53" t="str">
        <f t="shared" si="19"/>
        <v/>
      </c>
      <c r="E208" s="39" t="str">
        <f t="shared" si="20"/>
        <v/>
      </c>
      <c r="F208" s="39" t="str">
        <f t="shared" si="21"/>
        <v/>
      </c>
      <c r="G208" s="39" t="str">
        <f t="shared" si="22"/>
        <v/>
      </c>
      <c r="H208" s="39" t="str">
        <f>IF(A208&gt;$A$8*12,"",VLOOKUP(A208,Lists!$L$5:$O$605,4,FALSE))</f>
        <v/>
      </c>
      <c r="I208" s="39" t="str">
        <f t="shared" si="23"/>
        <v/>
      </c>
    </row>
    <row r="209" spans="1:9" x14ac:dyDescent="0.25">
      <c r="A209" s="54" t="str">
        <f t="shared" si="18"/>
        <v/>
      </c>
      <c r="B209" s="54" t="str">
        <f>IF(A209&gt;$A$8*12,"",VLOOKUP(A209,Lists!$L$5:$N$605,2,FALSE))</f>
        <v/>
      </c>
      <c r="C209" s="54" t="str">
        <f>IF(A209&gt;$A$8*12,"",VLOOKUP(A209,Lists!$L$5:$N$605,3,FALSE))</f>
        <v/>
      </c>
      <c r="D209" s="53" t="str">
        <f t="shared" si="19"/>
        <v/>
      </c>
      <c r="E209" s="39" t="str">
        <f t="shared" si="20"/>
        <v/>
      </c>
      <c r="F209" s="39" t="str">
        <f t="shared" si="21"/>
        <v/>
      </c>
      <c r="G209" s="39" t="str">
        <f t="shared" si="22"/>
        <v/>
      </c>
      <c r="H209" s="39" t="str">
        <f>IF(A209&gt;$A$8*12,"",VLOOKUP(A209,Lists!$L$5:$O$605,4,FALSE))</f>
        <v/>
      </c>
      <c r="I209" s="39" t="str">
        <f t="shared" si="23"/>
        <v/>
      </c>
    </row>
    <row r="210" spans="1:9" x14ac:dyDescent="0.25">
      <c r="A210" s="54" t="str">
        <f t="shared" si="18"/>
        <v/>
      </c>
      <c r="B210" s="54" t="str">
        <f>IF(A210&gt;$A$8*12,"",VLOOKUP(A210,Lists!$L$5:$N$605,2,FALSE))</f>
        <v/>
      </c>
      <c r="C210" s="54" t="str">
        <f>IF(A210&gt;$A$8*12,"",VLOOKUP(A210,Lists!$L$5:$N$605,3,FALSE))</f>
        <v/>
      </c>
      <c r="D210" s="53" t="str">
        <f t="shared" si="19"/>
        <v/>
      </c>
      <c r="E210" s="39" t="str">
        <f t="shared" si="20"/>
        <v/>
      </c>
      <c r="F210" s="39" t="str">
        <f t="shared" si="21"/>
        <v/>
      </c>
      <c r="G210" s="39" t="str">
        <f t="shared" si="22"/>
        <v/>
      </c>
      <c r="H210" s="39" t="str">
        <f>IF(A210&gt;$A$8*12,"",VLOOKUP(A210,Lists!$L$5:$O$605,4,FALSE))</f>
        <v/>
      </c>
      <c r="I210" s="39" t="str">
        <f t="shared" si="23"/>
        <v/>
      </c>
    </row>
    <row r="211" spans="1:9" x14ac:dyDescent="0.25">
      <c r="A211" s="54" t="str">
        <f t="shared" si="18"/>
        <v/>
      </c>
      <c r="B211" s="54" t="str">
        <f>IF(A211&gt;$A$8*12,"",VLOOKUP(A211,Lists!$L$5:$N$605,2,FALSE))</f>
        <v/>
      </c>
      <c r="C211" s="54" t="str">
        <f>IF(A211&gt;$A$8*12,"",VLOOKUP(A211,Lists!$L$5:$N$605,3,FALSE))</f>
        <v/>
      </c>
      <c r="D211" s="53" t="str">
        <f t="shared" si="19"/>
        <v/>
      </c>
      <c r="E211" s="39" t="str">
        <f t="shared" si="20"/>
        <v/>
      </c>
      <c r="F211" s="39" t="str">
        <f t="shared" si="21"/>
        <v/>
      </c>
      <c r="G211" s="39" t="str">
        <f t="shared" si="22"/>
        <v/>
      </c>
      <c r="H211" s="39" t="str">
        <f>IF(A211&gt;$A$8*12,"",VLOOKUP(A211,Lists!$L$5:$O$605,4,FALSE))</f>
        <v/>
      </c>
      <c r="I211" s="39" t="str">
        <f t="shared" si="23"/>
        <v/>
      </c>
    </row>
    <row r="212" spans="1:9" x14ac:dyDescent="0.25">
      <c r="A212" s="54" t="str">
        <f t="shared" si="18"/>
        <v/>
      </c>
      <c r="B212" s="54" t="str">
        <f>IF(A212&gt;$A$8*12,"",VLOOKUP(A212,Lists!$L$5:$N$605,2,FALSE))</f>
        <v/>
      </c>
      <c r="C212" s="54" t="str">
        <f>IF(A212&gt;$A$8*12,"",VLOOKUP(A212,Lists!$L$5:$N$605,3,FALSE))</f>
        <v/>
      </c>
      <c r="D212" s="53" t="str">
        <f t="shared" si="19"/>
        <v/>
      </c>
      <c r="E212" s="39" t="str">
        <f t="shared" si="20"/>
        <v/>
      </c>
      <c r="F212" s="39" t="str">
        <f t="shared" si="21"/>
        <v/>
      </c>
      <c r="G212" s="39" t="str">
        <f t="shared" si="22"/>
        <v/>
      </c>
      <c r="H212" s="39" t="str">
        <f>IF(A212&gt;$A$8*12,"",VLOOKUP(A212,Lists!$L$5:$O$605,4,FALSE))</f>
        <v/>
      </c>
      <c r="I212" s="39" t="str">
        <f t="shared" si="23"/>
        <v/>
      </c>
    </row>
    <row r="213" spans="1:9" x14ac:dyDescent="0.25">
      <c r="A213" s="54" t="str">
        <f t="shared" si="18"/>
        <v/>
      </c>
      <c r="B213" s="54" t="str">
        <f>IF(A213&gt;$A$8*12,"",VLOOKUP(A213,Lists!$L$5:$N$605,2,FALSE))</f>
        <v/>
      </c>
      <c r="C213" s="54" t="str">
        <f>IF(A213&gt;$A$8*12,"",VLOOKUP(A213,Lists!$L$5:$N$605,3,FALSE))</f>
        <v/>
      </c>
      <c r="D213" s="53" t="str">
        <f t="shared" si="19"/>
        <v/>
      </c>
      <c r="E213" s="39" t="str">
        <f t="shared" si="20"/>
        <v/>
      </c>
      <c r="F213" s="39" t="str">
        <f t="shared" si="21"/>
        <v/>
      </c>
      <c r="G213" s="39" t="str">
        <f t="shared" si="22"/>
        <v/>
      </c>
      <c r="H213" s="39" t="str">
        <f>IF(A213&gt;$A$8*12,"",VLOOKUP(A213,Lists!$L$5:$O$605,4,FALSE))</f>
        <v/>
      </c>
      <c r="I213" s="39" t="str">
        <f t="shared" si="23"/>
        <v/>
      </c>
    </row>
    <row r="214" spans="1:9" x14ac:dyDescent="0.25">
      <c r="A214" s="54" t="str">
        <f t="shared" si="18"/>
        <v/>
      </c>
      <c r="B214" s="54" t="str">
        <f>IF(A214&gt;$A$8*12,"",VLOOKUP(A214,Lists!$L$5:$N$605,2,FALSE))</f>
        <v/>
      </c>
      <c r="C214" s="54" t="str">
        <f>IF(A214&gt;$A$8*12,"",VLOOKUP(A214,Lists!$L$5:$N$605,3,FALSE))</f>
        <v/>
      </c>
      <c r="D214" s="53" t="str">
        <f t="shared" si="19"/>
        <v/>
      </c>
      <c r="E214" s="39" t="str">
        <f t="shared" si="20"/>
        <v/>
      </c>
      <c r="F214" s="39" t="str">
        <f t="shared" si="21"/>
        <v/>
      </c>
      <c r="G214" s="39" t="str">
        <f t="shared" si="22"/>
        <v/>
      </c>
      <c r="H214" s="39" t="str">
        <f>IF(A214&gt;$A$8*12,"",VLOOKUP(A214,Lists!$L$5:$O$605,4,FALSE))</f>
        <v/>
      </c>
      <c r="I214" s="39" t="str">
        <f t="shared" si="23"/>
        <v/>
      </c>
    </row>
    <row r="215" spans="1:9" x14ac:dyDescent="0.25">
      <c r="A215" s="54" t="str">
        <f t="shared" si="18"/>
        <v/>
      </c>
      <c r="B215" s="54" t="str">
        <f>IF(A215&gt;$A$8*12,"",VLOOKUP(A215,Lists!$L$5:$N$605,2,FALSE))</f>
        <v/>
      </c>
      <c r="C215" s="54" t="str">
        <f>IF(A215&gt;$A$8*12,"",VLOOKUP(A215,Lists!$L$5:$N$605,3,FALSE))</f>
        <v/>
      </c>
      <c r="D215" s="53" t="str">
        <f t="shared" si="19"/>
        <v/>
      </c>
      <c r="E215" s="39" t="str">
        <f t="shared" si="20"/>
        <v/>
      </c>
      <c r="F215" s="39" t="str">
        <f t="shared" si="21"/>
        <v/>
      </c>
      <c r="G215" s="39" t="str">
        <f t="shared" si="22"/>
        <v/>
      </c>
      <c r="H215" s="39" t="str">
        <f>IF(A215&gt;$A$8*12,"",VLOOKUP(A215,Lists!$L$5:$O$605,4,FALSE))</f>
        <v/>
      </c>
      <c r="I215" s="39" t="str">
        <f t="shared" si="23"/>
        <v/>
      </c>
    </row>
    <row r="216" spans="1:9" x14ac:dyDescent="0.25">
      <c r="A216" s="54" t="str">
        <f t="shared" si="18"/>
        <v/>
      </c>
      <c r="B216" s="54" t="str">
        <f>IF(A216&gt;$A$8*12,"",VLOOKUP(A216,Lists!$L$5:$N$605,2,FALSE))</f>
        <v/>
      </c>
      <c r="C216" s="54" t="str">
        <f>IF(A216&gt;$A$8*12,"",VLOOKUP(A216,Lists!$L$5:$N$605,3,FALSE))</f>
        <v/>
      </c>
      <c r="D216" s="53" t="str">
        <f t="shared" si="19"/>
        <v/>
      </c>
      <c r="E216" s="39" t="str">
        <f t="shared" si="20"/>
        <v/>
      </c>
      <c r="F216" s="39" t="str">
        <f t="shared" si="21"/>
        <v/>
      </c>
      <c r="G216" s="39" t="str">
        <f t="shared" si="22"/>
        <v/>
      </c>
      <c r="H216" s="39" t="str">
        <f>IF(A216&gt;$A$8*12,"",VLOOKUP(A216,Lists!$L$5:$O$605,4,FALSE))</f>
        <v/>
      </c>
      <c r="I216" s="39" t="str">
        <f t="shared" si="23"/>
        <v/>
      </c>
    </row>
    <row r="217" spans="1:9" x14ac:dyDescent="0.25">
      <c r="A217" s="54" t="str">
        <f t="shared" si="18"/>
        <v/>
      </c>
      <c r="B217" s="54" t="str">
        <f>IF(A217&gt;$A$8*12,"",VLOOKUP(A217,Lists!$L$5:$N$605,2,FALSE))</f>
        <v/>
      </c>
      <c r="C217" s="54" t="str">
        <f>IF(A217&gt;$A$8*12,"",VLOOKUP(A217,Lists!$L$5:$N$605,3,FALSE))</f>
        <v/>
      </c>
      <c r="D217" s="53" t="str">
        <f t="shared" si="19"/>
        <v/>
      </c>
      <c r="E217" s="39" t="str">
        <f t="shared" si="20"/>
        <v/>
      </c>
      <c r="F217" s="39" t="str">
        <f t="shared" si="21"/>
        <v/>
      </c>
      <c r="G217" s="39" t="str">
        <f t="shared" si="22"/>
        <v/>
      </c>
      <c r="H217" s="39" t="str">
        <f>IF(A217&gt;$A$8*12,"",VLOOKUP(A217,Lists!$L$5:$O$605,4,FALSE))</f>
        <v/>
      </c>
      <c r="I217" s="39" t="str">
        <f t="shared" si="23"/>
        <v/>
      </c>
    </row>
    <row r="218" spans="1:9" x14ac:dyDescent="0.25">
      <c r="A218" s="54" t="str">
        <f t="shared" si="18"/>
        <v/>
      </c>
      <c r="B218" s="54" t="str">
        <f>IF(A218&gt;$A$8*12,"",VLOOKUP(A218,Lists!$L$5:$N$605,2,FALSE))</f>
        <v/>
      </c>
      <c r="C218" s="54" t="str">
        <f>IF(A218&gt;$A$8*12,"",VLOOKUP(A218,Lists!$L$5:$N$605,3,FALSE))</f>
        <v/>
      </c>
      <c r="D218" s="53" t="str">
        <f t="shared" si="19"/>
        <v/>
      </c>
      <c r="E218" s="39" t="str">
        <f t="shared" si="20"/>
        <v/>
      </c>
      <c r="F218" s="39" t="str">
        <f t="shared" si="21"/>
        <v/>
      </c>
      <c r="G218" s="39" t="str">
        <f t="shared" si="22"/>
        <v/>
      </c>
      <c r="H218" s="39" t="str">
        <f>IF(A218&gt;$A$8*12,"",VLOOKUP(A218,Lists!$L$5:$O$605,4,FALSE))</f>
        <v/>
      </c>
      <c r="I218" s="39" t="str">
        <f t="shared" si="23"/>
        <v/>
      </c>
    </row>
    <row r="219" spans="1:9" x14ac:dyDescent="0.25">
      <c r="A219" s="54" t="str">
        <f t="shared" si="18"/>
        <v/>
      </c>
      <c r="B219" s="54" t="str">
        <f>IF(A219&gt;$A$8*12,"",VLOOKUP(A219,Lists!$L$5:$N$605,2,FALSE))</f>
        <v/>
      </c>
      <c r="C219" s="54" t="str">
        <f>IF(A219&gt;$A$8*12,"",VLOOKUP(A219,Lists!$L$5:$N$605,3,FALSE))</f>
        <v/>
      </c>
      <c r="D219" s="53" t="str">
        <f t="shared" si="19"/>
        <v/>
      </c>
      <c r="E219" s="39" t="str">
        <f t="shared" si="20"/>
        <v/>
      </c>
      <c r="F219" s="39" t="str">
        <f t="shared" si="21"/>
        <v/>
      </c>
      <c r="G219" s="39" t="str">
        <f t="shared" si="22"/>
        <v/>
      </c>
      <c r="H219" s="39" t="str">
        <f>IF(A219&gt;$A$8*12,"",VLOOKUP(A219,Lists!$L$5:$O$605,4,FALSE))</f>
        <v/>
      </c>
      <c r="I219" s="39" t="str">
        <f t="shared" si="23"/>
        <v/>
      </c>
    </row>
    <row r="220" spans="1:9" x14ac:dyDescent="0.25">
      <c r="A220" s="54" t="str">
        <f t="shared" si="18"/>
        <v/>
      </c>
      <c r="B220" s="54" t="str">
        <f>IF(A220&gt;$A$8*12,"",VLOOKUP(A220,Lists!$L$5:$N$605,2,FALSE))</f>
        <v/>
      </c>
      <c r="C220" s="54" t="str">
        <f>IF(A220&gt;$A$8*12,"",VLOOKUP(A220,Lists!$L$5:$N$605,3,FALSE))</f>
        <v/>
      </c>
      <c r="D220" s="53" t="str">
        <f t="shared" si="19"/>
        <v/>
      </c>
      <c r="E220" s="39" t="str">
        <f t="shared" si="20"/>
        <v/>
      </c>
      <c r="F220" s="39" t="str">
        <f t="shared" si="21"/>
        <v/>
      </c>
      <c r="G220" s="39" t="str">
        <f t="shared" si="22"/>
        <v/>
      </c>
      <c r="H220" s="39" t="str">
        <f>IF(A220&gt;$A$8*12,"",VLOOKUP(A220,Lists!$L$5:$O$605,4,FALSE))</f>
        <v/>
      </c>
      <c r="I220" s="39" t="str">
        <f t="shared" si="23"/>
        <v/>
      </c>
    </row>
    <row r="221" spans="1:9" x14ac:dyDescent="0.25">
      <c r="A221" s="54" t="str">
        <f t="shared" si="18"/>
        <v/>
      </c>
      <c r="B221" s="54" t="str">
        <f>IF(A221&gt;$A$8*12,"",VLOOKUP(A221,Lists!$L$5:$N$605,2,FALSE))</f>
        <v/>
      </c>
      <c r="C221" s="54" t="str">
        <f>IF(A221&gt;$A$8*12,"",VLOOKUP(A221,Lists!$L$5:$N$605,3,FALSE))</f>
        <v/>
      </c>
      <c r="D221" s="53" t="str">
        <f t="shared" si="19"/>
        <v/>
      </c>
      <c r="E221" s="39" t="str">
        <f t="shared" si="20"/>
        <v/>
      </c>
      <c r="F221" s="39" t="str">
        <f t="shared" si="21"/>
        <v/>
      </c>
      <c r="G221" s="39" t="str">
        <f t="shared" si="22"/>
        <v/>
      </c>
      <c r="H221" s="39" t="str">
        <f>IF(A221&gt;$A$8*12,"",VLOOKUP(A221,Lists!$L$5:$O$605,4,FALSE))</f>
        <v/>
      </c>
      <c r="I221" s="39" t="str">
        <f t="shared" si="23"/>
        <v/>
      </c>
    </row>
    <row r="222" spans="1:9" x14ac:dyDescent="0.25">
      <c r="A222" s="54" t="str">
        <f t="shared" si="18"/>
        <v/>
      </c>
      <c r="B222" s="54" t="str">
        <f>IF(A222&gt;$A$8*12,"",VLOOKUP(A222,Lists!$L$5:$N$605,2,FALSE))</f>
        <v/>
      </c>
      <c r="C222" s="54" t="str">
        <f>IF(A222&gt;$A$8*12,"",VLOOKUP(A222,Lists!$L$5:$N$605,3,FALSE))</f>
        <v/>
      </c>
      <c r="D222" s="53" t="str">
        <f t="shared" si="19"/>
        <v/>
      </c>
      <c r="E222" s="39" t="str">
        <f t="shared" si="20"/>
        <v/>
      </c>
      <c r="F222" s="39" t="str">
        <f t="shared" si="21"/>
        <v/>
      </c>
      <c r="G222" s="39" t="str">
        <f t="shared" si="22"/>
        <v/>
      </c>
      <c r="H222" s="39" t="str">
        <f>IF(A222&gt;$A$8*12,"",VLOOKUP(A222,Lists!$L$5:$O$605,4,FALSE))</f>
        <v/>
      </c>
      <c r="I222" s="39" t="str">
        <f t="shared" si="23"/>
        <v/>
      </c>
    </row>
    <row r="223" spans="1:9" x14ac:dyDescent="0.25">
      <c r="A223" s="54" t="str">
        <f t="shared" si="18"/>
        <v/>
      </c>
      <c r="B223" s="54" t="str">
        <f>IF(A223&gt;$A$8*12,"",VLOOKUP(A223,Lists!$L$5:$N$605,2,FALSE))</f>
        <v/>
      </c>
      <c r="C223" s="54" t="str">
        <f>IF(A223&gt;$A$8*12,"",VLOOKUP(A223,Lists!$L$5:$N$605,3,FALSE))</f>
        <v/>
      </c>
      <c r="D223" s="53" t="str">
        <f t="shared" si="19"/>
        <v/>
      </c>
      <c r="E223" s="39" t="str">
        <f t="shared" si="20"/>
        <v/>
      </c>
      <c r="F223" s="39" t="str">
        <f t="shared" si="21"/>
        <v/>
      </c>
      <c r="G223" s="39" t="str">
        <f t="shared" si="22"/>
        <v/>
      </c>
      <c r="H223" s="39" t="str">
        <f>IF(A223&gt;$A$8*12,"",VLOOKUP(A223,Lists!$L$5:$O$605,4,FALSE))</f>
        <v/>
      </c>
      <c r="I223" s="39" t="str">
        <f t="shared" si="23"/>
        <v/>
      </c>
    </row>
    <row r="224" spans="1:9" x14ac:dyDescent="0.25">
      <c r="A224" s="54" t="str">
        <f t="shared" si="18"/>
        <v/>
      </c>
      <c r="B224" s="54" t="str">
        <f>IF(A224&gt;$A$8*12,"",VLOOKUP(A224,Lists!$L$5:$N$605,2,FALSE))</f>
        <v/>
      </c>
      <c r="C224" s="54" t="str">
        <f>IF(A224&gt;$A$8*12,"",VLOOKUP(A224,Lists!$L$5:$N$605,3,FALSE))</f>
        <v/>
      </c>
      <c r="D224" s="53" t="str">
        <f t="shared" si="19"/>
        <v/>
      </c>
      <c r="E224" s="39" t="str">
        <f t="shared" si="20"/>
        <v/>
      </c>
      <c r="F224" s="39" t="str">
        <f t="shared" si="21"/>
        <v/>
      </c>
      <c r="G224" s="39" t="str">
        <f t="shared" si="22"/>
        <v/>
      </c>
      <c r="H224" s="39" t="str">
        <f>IF(A224&gt;$A$8*12,"",VLOOKUP(A224,Lists!$L$5:$O$605,4,FALSE))</f>
        <v/>
      </c>
      <c r="I224" s="39" t="str">
        <f t="shared" si="23"/>
        <v/>
      </c>
    </row>
    <row r="225" spans="1:9" x14ac:dyDescent="0.25">
      <c r="A225" s="54" t="str">
        <f t="shared" si="18"/>
        <v/>
      </c>
      <c r="B225" s="54" t="str">
        <f>IF(A225&gt;$A$8*12,"",VLOOKUP(A225,Lists!$L$5:$N$605,2,FALSE))</f>
        <v/>
      </c>
      <c r="C225" s="54" t="str">
        <f>IF(A225&gt;$A$8*12,"",VLOOKUP(A225,Lists!$L$5:$N$605,3,FALSE))</f>
        <v/>
      </c>
      <c r="D225" s="53" t="str">
        <f t="shared" si="19"/>
        <v/>
      </c>
      <c r="E225" s="39" t="str">
        <f t="shared" si="20"/>
        <v/>
      </c>
      <c r="F225" s="39" t="str">
        <f t="shared" si="21"/>
        <v/>
      </c>
      <c r="G225" s="39" t="str">
        <f t="shared" si="22"/>
        <v/>
      </c>
      <c r="H225" s="39" t="str">
        <f>IF(A225&gt;$A$8*12,"",VLOOKUP(A225,Lists!$L$5:$O$605,4,FALSE))</f>
        <v/>
      </c>
      <c r="I225" s="39" t="str">
        <f t="shared" si="23"/>
        <v/>
      </c>
    </row>
    <row r="226" spans="1:9" x14ac:dyDescent="0.25">
      <c r="A226" s="54" t="str">
        <f t="shared" si="18"/>
        <v/>
      </c>
      <c r="B226" s="54" t="str">
        <f>IF(A226&gt;$A$8*12,"",VLOOKUP(A226,Lists!$L$5:$N$605,2,FALSE))</f>
        <v/>
      </c>
      <c r="C226" s="54" t="str">
        <f>IF(A226&gt;$A$8*12,"",VLOOKUP(A226,Lists!$L$5:$N$605,3,FALSE))</f>
        <v/>
      </c>
      <c r="D226" s="53" t="str">
        <f t="shared" si="19"/>
        <v/>
      </c>
      <c r="E226" s="39" t="str">
        <f t="shared" si="20"/>
        <v/>
      </c>
      <c r="F226" s="39" t="str">
        <f t="shared" si="21"/>
        <v/>
      </c>
      <c r="G226" s="39" t="str">
        <f t="shared" si="22"/>
        <v/>
      </c>
      <c r="H226" s="39" t="str">
        <f>IF(A226&gt;$A$8*12,"",VLOOKUP(A226,Lists!$L$5:$O$605,4,FALSE))</f>
        <v/>
      </c>
      <c r="I226" s="39" t="str">
        <f t="shared" si="23"/>
        <v/>
      </c>
    </row>
    <row r="227" spans="1:9" x14ac:dyDescent="0.25">
      <c r="A227" s="54" t="str">
        <f t="shared" si="18"/>
        <v/>
      </c>
      <c r="B227" s="54" t="str">
        <f>IF(A227&gt;$A$8*12,"",VLOOKUP(A227,Lists!$L$5:$N$605,2,FALSE))</f>
        <v/>
      </c>
      <c r="C227" s="54" t="str">
        <f>IF(A227&gt;$A$8*12,"",VLOOKUP(A227,Lists!$L$5:$N$605,3,FALSE))</f>
        <v/>
      </c>
      <c r="D227" s="53" t="str">
        <f t="shared" si="19"/>
        <v/>
      </c>
      <c r="E227" s="39" t="str">
        <f t="shared" si="20"/>
        <v/>
      </c>
      <c r="F227" s="39" t="str">
        <f t="shared" si="21"/>
        <v/>
      </c>
      <c r="G227" s="39" t="str">
        <f t="shared" si="22"/>
        <v/>
      </c>
      <c r="H227" s="39" t="str">
        <f>IF(A227&gt;$A$8*12,"",VLOOKUP(A227,Lists!$L$5:$O$605,4,FALSE))</f>
        <v/>
      </c>
      <c r="I227" s="39" t="str">
        <f t="shared" si="23"/>
        <v/>
      </c>
    </row>
    <row r="228" spans="1:9" x14ac:dyDescent="0.25">
      <c r="A228" s="54" t="str">
        <f t="shared" si="18"/>
        <v/>
      </c>
      <c r="B228" s="54" t="str">
        <f>IF(A228&gt;$A$8*12,"",VLOOKUP(A228,Lists!$L$5:$N$605,2,FALSE))</f>
        <v/>
      </c>
      <c r="C228" s="54" t="str">
        <f>IF(A228&gt;$A$8*12,"",VLOOKUP(A228,Lists!$L$5:$N$605,3,FALSE))</f>
        <v/>
      </c>
      <c r="D228" s="53" t="str">
        <f t="shared" si="19"/>
        <v/>
      </c>
      <c r="E228" s="39" t="str">
        <f t="shared" si="20"/>
        <v/>
      </c>
      <c r="F228" s="39" t="str">
        <f t="shared" si="21"/>
        <v/>
      </c>
      <c r="G228" s="39" t="str">
        <f t="shared" si="22"/>
        <v/>
      </c>
      <c r="H228" s="39" t="str">
        <f>IF(A228&gt;$A$8*12,"",VLOOKUP(A228,Lists!$L$5:$O$605,4,FALSE))</f>
        <v/>
      </c>
      <c r="I228" s="39" t="str">
        <f t="shared" si="23"/>
        <v/>
      </c>
    </row>
    <row r="229" spans="1:9" x14ac:dyDescent="0.25">
      <c r="A229" s="54" t="str">
        <f t="shared" si="18"/>
        <v/>
      </c>
      <c r="B229" s="54" t="str">
        <f>IF(A229&gt;$A$8*12,"",VLOOKUP(A229,Lists!$L$5:$N$605,2,FALSE))</f>
        <v/>
      </c>
      <c r="C229" s="54" t="str">
        <f>IF(A229&gt;$A$8*12,"",VLOOKUP(A229,Lists!$L$5:$N$605,3,FALSE))</f>
        <v/>
      </c>
      <c r="D229" s="53" t="str">
        <f t="shared" si="19"/>
        <v/>
      </c>
      <c r="E229" s="39" t="str">
        <f t="shared" si="20"/>
        <v/>
      </c>
      <c r="F229" s="39" t="str">
        <f t="shared" si="21"/>
        <v/>
      </c>
      <c r="G229" s="39" t="str">
        <f t="shared" si="22"/>
        <v/>
      </c>
      <c r="H229" s="39" t="str">
        <f>IF(A229&gt;$A$8*12,"",VLOOKUP(A229,Lists!$L$5:$O$605,4,FALSE))</f>
        <v/>
      </c>
      <c r="I229" s="39" t="str">
        <f t="shared" si="23"/>
        <v/>
      </c>
    </row>
    <row r="230" spans="1:9" x14ac:dyDescent="0.25">
      <c r="A230" s="54" t="str">
        <f t="shared" si="18"/>
        <v/>
      </c>
      <c r="B230" s="54" t="str">
        <f>IF(A230&gt;$A$8*12,"",VLOOKUP(A230,Lists!$L$5:$N$605,2,FALSE))</f>
        <v/>
      </c>
      <c r="C230" s="54" t="str">
        <f>IF(A230&gt;$A$8*12,"",VLOOKUP(A230,Lists!$L$5:$N$605,3,FALSE))</f>
        <v/>
      </c>
      <c r="D230" s="53" t="str">
        <f t="shared" si="19"/>
        <v/>
      </c>
      <c r="E230" s="39" t="str">
        <f t="shared" si="20"/>
        <v/>
      </c>
      <c r="F230" s="39" t="str">
        <f t="shared" si="21"/>
        <v/>
      </c>
      <c r="G230" s="39" t="str">
        <f t="shared" si="22"/>
        <v/>
      </c>
      <c r="H230" s="39" t="str">
        <f>IF(A230&gt;$A$8*12,"",VLOOKUP(A230,Lists!$L$5:$O$605,4,FALSE))</f>
        <v/>
      </c>
      <c r="I230" s="39" t="str">
        <f t="shared" si="23"/>
        <v/>
      </c>
    </row>
    <row r="231" spans="1:9" x14ac:dyDescent="0.25">
      <c r="A231" s="54" t="str">
        <f t="shared" si="18"/>
        <v/>
      </c>
      <c r="B231" s="54" t="str">
        <f>IF(A231&gt;$A$8*12,"",VLOOKUP(A231,Lists!$L$5:$N$605,2,FALSE))</f>
        <v/>
      </c>
      <c r="C231" s="54" t="str">
        <f>IF(A231&gt;$A$8*12,"",VLOOKUP(A231,Lists!$L$5:$N$605,3,FALSE))</f>
        <v/>
      </c>
      <c r="D231" s="53" t="str">
        <f t="shared" si="19"/>
        <v/>
      </c>
      <c r="E231" s="39" t="str">
        <f t="shared" si="20"/>
        <v/>
      </c>
      <c r="F231" s="39" t="str">
        <f t="shared" si="21"/>
        <v/>
      </c>
      <c r="G231" s="39" t="str">
        <f t="shared" si="22"/>
        <v/>
      </c>
      <c r="H231" s="39" t="str">
        <f>IF(A231&gt;$A$8*12,"",VLOOKUP(A231,Lists!$L$5:$O$605,4,FALSE))</f>
        <v/>
      </c>
      <c r="I231" s="39" t="str">
        <f t="shared" si="23"/>
        <v/>
      </c>
    </row>
    <row r="232" spans="1:9" x14ac:dyDescent="0.25">
      <c r="A232" s="54" t="str">
        <f t="shared" si="18"/>
        <v/>
      </c>
      <c r="B232" s="54" t="str">
        <f>IF(A232&gt;$A$8*12,"",VLOOKUP(A232,Lists!$L$5:$N$605,2,FALSE))</f>
        <v/>
      </c>
      <c r="C232" s="54" t="str">
        <f>IF(A232&gt;$A$8*12,"",VLOOKUP(A232,Lists!$L$5:$N$605,3,FALSE))</f>
        <v/>
      </c>
      <c r="D232" s="53" t="str">
        <f t="shared" si="19"/>
        <v/>
      </c>
      <c r="E232" s="39" t="str">
        <f t="shared" si="20"/>
        <v/>
      </c>
      <c r="F232" s="39" t="str">
        <f t="shared" si="21"/>
        <v/>
      </c>
      <c r="G232" s="39" t="str">
        <f t="shared" si="22"/>
        <v/>
      </c>
      <c r="H232" s="39" t="str">
        <f>IF(A232&gt;$A$8*12,"",VLOOKUP(A232,Lists!$L$5:$O$605,4,FALSE))</f>
        <v/>
      </c>
      <c r="I232" s="39" t="str">
        <f t="shared" si="23"/>
        <v/>
      </c>
    </row>
    <row r="233" spans="1:9" x14ac:dyDescent="0.25">
      <c r="A233" s="54" t="str">
        <f t="shared" si="18"/>
        <v/>
      </c>
      <c r="B233" s="54" t="str">
        <f>IF(A233&gt;$A$8*12,"",VLOOKUP(A233,Lists!$L$5:$N$605,2,FALSE))</f>
        <v/>
      </c>
      <c r="C233" s="54" t="str">
        <f>IF(A233&gt;$A$8*12,"",VLOOKUP(A233,Lists!$L$5:$N$605,3,FALSE))</f>
        <v/>
      </c>
      <c r="D233" s="53" t="str">
        <f t="shared" si="19"/>
        <v/>
      </c>
      <c r="E233" s="39" t="str">
        <f t="shared" si="20"/>
        <v/>
      </c>
      <c r="F233" s="39" t="str">
        <f t="shared" si="21"/>
        <v/>
      </c>
      <c r="G233" s="39" t="str">
        <f t="shared" si="22"/>
        <v/>
      </c>
      <c r="H233" s="39" t="str">
        <f>IF(A233&gt;$A$8*12,"",VLOOKUP(A233,Lists!$L$5:$O$605,4,FALSE))</f>
        <v/>
      </c>
      <c r="I233" s="39" t="str">
        <f t="shared" si="23"/>
        <v/>
      </c>
    </row>
    <row r="234" spans="1:9" x14ac:dyDescent="0.25">
      <c r="A234" s="54" t="str">
        <f t="shared" si="18"/>
        <v/>
      </c>
      <c r="B234" s="54" t="str">
        <f>IF(A234&gt;$A$8*12,"",VLOOKUP(A234,Lists!$L$5:$N$605,2,FALSE))</f>
        <v/>
      </c>
      <c r="C234" s="54" t="str">
        <f>IF(A234&gt;$A$8*12,"",VLOOKUP(A234,Lists!$L$5:$N$605,3,FALSE))</f>
        <v/>
      </c>
      <c r="D234" s="53" t="str">
        <f t="shared" si="19"/>
        <v/>
      </c>
      <c r="E234" s="39" t="str">
        <f t="shared" si="20"/>
        <v/>
      </c>
      <c r="F234" s="39" t="str">
        <f t="shared" si="21"/>
        <v/>
      </c>
      <c r="G234" s="39" t="str">
        <f t="shared" si="22"/>
        <v/>
      </c>
      <c r="H234" s="39" t="str">
        <f>IF(A234&gt;$A$8*12,"",VLOOKUP(A234,Lists!$L$5:$O$605,4,FALSE))</f>
        <v/>
      </c>
      <c r="I234" s="39" t="str">
        <f t="shared" si="23"/>
        <v/>
      </c>
    </row>
    <row r="235" spans="1:9" x14ac:dyDescent="0.25">
      <c r="A235" s="54" t="str">
        <f t="shared" si="18"/>
        <v/>
      </c>
      <c r="B235" s="54" t="str">
        <f>IF(A235&gt;$A$8*12,"",VLOOKUP(A235,Lists!$L$5:$N$605,2,FALSE))</f>
        <v/>
      </c>
      <c r="C235" s="54" t="str">
        <f>IF(A235&gt;$A$8*12,"",VLOOKUP(A235,Lists!$L$5:$N$605,3,FALSE))</f>
        <v/>
      </c>
      <c r="D235" s="53" t="str">
        <f t="shared" si="19"/>
        <v/>
      </c>
      <c r="E235" s="39" t="str">
        <f t="shared" si="20"/>
        <v/>
      </c>
      <c r="F235" s="39" t="str">
        <f t="shared" si="21"/>
        <v/>
      </c>
      <c r="G235" s="39" t="str">
        <f t="shared" si="22"/>
        <v/>
      </c>
      <c r="H235" s="39" t="str">
        <f>IF(A235&gt;$A$8*12,"",VLOOKUP(A235,Lists!$L$5:$O$605,4,FALSE))</f>
        <v/>
      </c>
      <c r="I235" s="39" t="str">
        <f t="shared" si="23"/>
        <v/>
      </c>
    </row>
    <row r="236" spans="1:9" x14ac:dyDescent="0.25">
      <c r="A236" s="54" t="str">
        <f t="shared" si="18"/>
        <v/>
      </c>
      <c r="B236" s="54" t="str">
        <f>IF(A236&gt;$A$8*12,"",VLOOKUP(A236,Lists!$L$5:$N$605,2,FALSE))</f>
        <v/>
      </c>
      <c r="C236" s="54" t="str">
        <f>IF(A236&gt;$A$8*12,"",VLOOKUP(A236,Lists!$L$5:$N$605,3,FALSE))</f>
        <v/>
      </c>
      <c r="D236" s="53" t="str">
        <f t="shared" si="19"/>
        <v/>
      </c>
      <c r="E236" s="39" t="str">
        <f t="shared" si="20"/>
        <v/>
      </c>
      <c r="F236" s="39" t="str">
        <f t="shared" si="21"/>
        <v/>
      </c>
      <c r="G236" s="39" t="str">
        <f t="shared" si="22"/>
        <v/>
      </c>
      <c r="H236" s="39" t="str">
        <f>IF(A236&gt;$A$8*12,"",VLOOKUP(A236,Lists!$L$5:$O$605,4,FALSE))</f>
        <v/>
      </c>
      <c r="I236" s="39" t="str">
        <f t="shared" si="23"/>
        <v/>
      </c>
    </row>
    <row r="237" spans="1:9" x14ac:dyDescent="0.25">
      <c r="A237" s="54" t="str">
        <f t="shared" si="18"/>
        <v/>
      </c>
      <c r="B237" s="54" t="str">
        <f>IF(A237&gt;$A$8*12,"",VLOOKUP(A237,Lists!$L$5:$N$605,2,FALSE))</f>
        <v/>
      </c>
      <c r="C237" s="54" t="str">
        <f>IF(A237&gt;$A$8*12,"",VLOOKUP(A237,Lists!$L$5:$N$605,3,FALSE))</f>
        <v/>
      </c>
      <c r="D237" s="53" t="str">
        <f t="shared" si="19"/>
        <v/>
      </c>
      <c r="E237" s="39" t="str">
        <f t="shared" si="20"/>
        <v/>
      </c>
      <c r="F237" s="39" t="str">
        <f t="shared" si="21"/>
        <v/>
      </c>
      <c r="G237" s="39" t="str">
        <f t="shared" si="22"/>
        <v/>
      </c>
      <c r="H237" s="39" t="str">
        <f>IF(A237&gt;$A$8*12,"",VLOOKUP(A237,Lists!$L$5:$O$605,4,FALSE))</f>
        <v/>
      </c>
      <c r="I237" s="39" t="str">
        <f t="shared" si="23"/>
        <v/>
      </c>
    </row>
    <row r="238" spans="1:9" x14ac:dyDescent="0.25">
      <c r="A238" s="54" t="str">
        <f t="shared" si="18"/>
        <v/>
      </c>
      <c r="B238" s="54" t="str">
        <f>IF(A238&gt;$A$8*12,"",VLOOKUP(A238,Lists!$L$5:$N$605,2,FALSE))</f>
        <v/>
      </c>
      <c r="C238" s="54" t="str">
        <f>IF(A238&gt;$A$8*12,"",VLOOKUP(A238,Lists!$L$5:$N$605,3,FALSE))</f>
        <v/>
      </c>
      <c r="D238" s="53" t="str">
        <f t="shared" si="19"/>
        <v/>
      </c>
      <c r="E238" s="39" t="str">
        <f t="shared" si="20"/>
        <v/>
      </c>
      <c r="F238" s="39" t="str">
        <f t="shared" si="21"/>
        <v/>
      </c>
      <c r="G238" s="39" t="str">
        <f t="shared" si="22"/>
        <v/>
      </c>
      <c r="H238" s="39" t="str">
        <f>IF(A238&gt;$A$8*12,"",VLOOKUP(A238,Lists!$L$5:$O$605,4,FALSE))</f>
        <v/>
      </c>
      <c r="I238" s="39" t="str">
        <f t="shared" si="23"/>
        <v/>
      </c>
    </row>
    <row r="239" spans="1:9" x14ac:dyDescent="0.25">
      <c r="A239" s="54" t="str">
        <f t="shared" si="18"/>
        <v/>
      </c>
      <c r="B239" s="54" t="str">
        <f>IF(A239&gt;$A$8*12,"",VLOOKUP(A239,Lists!$L$5:$N$605,2,FALSE))</f>
        <v/>
      </c>
      <c r="C239" s="54" t="str">
        <f>IF(A239&gt;$A$8*12,"",VLOOKUP(A239,Lists!$L$5:$N$605,3,FALSE))</f>
        <v/>
      </c>
      <c r="D239" s="53" t="str">
        <f t="shared" si="19"/>
        <v/>
      </c>
      <c r="E239" s="39" t="str">
        <f t="shared" si="20"/>
        <v/>
      </c>
      <c r="F239" s="39" t="str">
        <f t="shared" si="21"/>
        <v/>
      </c>
      <c r="G239" s="39" t="str">
        <f t="shared" si="22"/>
        <v/>
      </c>
      <c r="H239" s="39" t="str">
        <f>IF(A239&gt;$A$8*12,"",VLOOKUP(A239,Lists!$L$5:$O$605,4,FALSE))</f>
        <v/>
      </c>
      <c r="I239" s="39" t="str">
        <f t="shared" si="23"/>
        <v/>
      </c>
    </row>
    <row r="240" spans="1:9" x14ac:dyDescent="0.25">
      <c r="A240" s="54" t="str">
        <f t="shared" si="18"/>
        <v/>
      </c>
      <c r="B240" s="54" t="str">
        <f>IF(A240&gt;$A$8*12,"",VLOOKUP(A240,Lists!$L$5:$N$605,2,FALSE))</f>
        <v/>
      </c>
      <c r="C240" s="54" t="str">
        <f>IF(A240&gt;$A$8*12,"",VLOOKUP(A240,Lists!$L$5:$N$605,3,FALSE))</f>
        <v/>
      </c>
      <c r="D240" s="53" t="str">
        <f t="shared" si="19"/>
        <v/>
      </c>
      <c r="E240" s="39" t="str">
        <f t="shared" si="20"/>
        <v/>
      </c>
      <c r="F240" s="39" t="str">
        <f t="shared" si="21"/>
        <v/>
      </c>
      <c r="G240" s="39" t="str">
        <f t="shared" si="22"/>
        <v/>
      </c>
      <c r="H240" s="39" t="str">
        <f>IF(A240&gt;$A$8*12,"",VLOOKUP(A240,Lists!$L$5:$O$605,4,FALSE))</f>
        <v/>
      </c>
      <c r="I240" s="39" t="str">
        <f t="shared" si="23"/>
        <v/>
      </c>
    </row>
    <row r="241" spans="1:9" x14ac:dyDescent="0.25">
      <c r="A241" s="54" t="str">
        <f t="shared" si="18"/>
        <v/>
      </c>
      <c r="B241" s="54" t="str">
        <f>IF(A241&gt;$A$8*12,"",VLOOKUP(A241,Lists!$L$5:$N$605,2,FALSE))</f>
        <v/>
      </c>
      <c r="C241" s="54" t="str">
        <f>IF(A241&gt;$A$8*12,"",VLOOKUP(A241,Lists!$L$5:$N$605,3,FALSE))</f>
        <v/>
      </c>
      <c r="D241" s="53" t="str">
        <f t="shared" si="19"/>
        <v/>
      </c>
      <c r="E241" s="39" t="str">
        <f t="shared" si="20"/>
        <v/>
      </c>
      <c r="F241" s="39" t="str">
        <f t="shared" si="21"/>
        <v/>
      </c>
      <c r="G241" s="39" t="str">
        <f t="shared" si="22"/>
        <v/>
      </c>
      <c r="H241" s="39" t="str">
        <f>IF(A241&gt;$A$8*12,"",VLOOKUP(A241,Lists!$L$5:$O$605,4,FALSE))</f>
        <v/>
      </c>
      <c r="I241" s="39" t="str">
        <f t="shared" si="23"/>
        <v/>
      </c>
    </row>
    <row r="242" spans="1:9" x14ac:dyDescent="0.25">
      <c r="A242" s="54" t="str">
        <f t="shared" si="18"/>
        <v/>
      </c>
      <c r="B242" s="54" t="str">
        <f>IF(A242&gt;$A$8*12,"",VLOOKUP(A242,Lists!$L$5:$N$605,2,FALSE))</f>
        <v/>
      </c>
      <c r="C242" s="54" t="str">
        <f>IF(A242&gt;$A$8*12,"",VLOOKUP(A242,Lists!$L$5:$N$605,3,FALSE))</f>
        <v/>
      </c>
      <c r="D242" s="53" t="str">
        <f t="shared" si="19"/>
        <v/>
      </c>
      <c r="E242" s="39" t="str">
        <f t="shared" si="20"/>
        <v/>
      </c>
      <c r="F242" s="39" t="str">
        <f t="shared" si="21"/>
        <v/>
      </c>
      <c r="G242" s="39" t="str">
        <f t="shared" si="22"/>
        <v/>
      </c>
      <c r="H242" s="39" t="str">
        <f>IF(A242&gt;$A$8*12,"",VLOOKUP(A242,Lists!$L$5:$O$605,4,FALSE))</f>
        <v/>
      </c>
      <c r="I242" s="39" t="str">
        <f t="shared" si="23"/>
        <v/>
      </c>
    </row>
    <row r="243" spans="1:9" x14ac:dyDescent="0.25">
      <c r="A243" s="54" t="str">
        <f t="shared" si="18"/>
        <v/>
      </c>
      <c r="B243" s="54" t="str">
        <f>IF(A243&gt;$A$8*12,"",VLOOKUP(A243,Lists!$L$5:$N$605,2,FALSE))</f>
        <v/>
      </c>
      <c r="C243" s="54" t="str">
        <f>IF(A243&gt;$A$8*12,"",VLOOKUP(A243,Lists!$L$5:$N$605,3,FALSE))</f>
        <v/>
      </c>
      <c r="D243" s="53" t="str">
        <f t="shared" si="19"/>
        <v/>
      </c>
      <c r="E243" s="39" t="str">
        <f t="shared" si="20"/>
        <v/>
      </c>
      <c r="F243" s="39" t="str">
        <f t="shared" si="21"/>
        <v/>
      </c>
      <c r="G243" s="39" t="str">
        <f t="shared" si="22"/>
        <v/>
      </c>
      <c r="H243" s="39" t="str">
        <f>IF(A243&gt;$A$8*12,"",VLOOKUP(A243,Lists!$L$5:$O$605,4,FALSE))</f>
        <v/>
      </c>
      <c r="I243" s="39" t="str">
        <f t="shared" si="23"/>
        <v/>
      </c>
    </row>
    <row r="244" spans="1:9" x14ac:dyDescent="0.25">
      <c r="A244" s="54" t="str">
        <f t="shared" si="18"/>
        <v/>
      </c>
      <c r="B244" s="54" t="str">
        <f>IF(A244&gt;$A$8*12,"",VLOOKUP(A244,Lists!$L$5:$N$605,2,FALSE))</f>
        <v/>
      </c>
      <c r="C244" s="54" t="str">
        <f>IF(A244&gt;$A$8*12,"",VLOOKUP(A244,Lists!$L$5:$N$605,3,FALSE))</f>
        <v/>
      </c>
      <c r="D244" s="53" t="str">
        <f t="shared" si="19"/>
        <v/>
      </c>
      <c r="E244" s="39" t="str">
        <f t="shared" si="20"/>
        <v/>
      </c>
      <c r="F244" s="39" t="str">
        <f t="shared" si="21"/>
        <v/>
      </c>
      <c r="G244" s="39" t="str">
        <f t="shared" si="22"/>
        <v/>
      </c>
      <c r="H244" s="39" t="str">
        <f>IF(A244&gt;$A$8*12,"",VLOOKUP(A244,Lists!$L$5:$O$605,4,FALSE))</f>
        <v/>
      </c>
      <c r="I244" s="39" t="str">
        <f t="shared" si="23"/>
        <v/>
      </c>
    </row>
    <row r="245" spans="1:9" x14ac:dyDescent="0.25">
      <c r="A245" s="54" t="str">
        <f t="shared" si="18"/>
        <v/>
      </c>
      <c r="B245" s="54" t="str">
        <f>IF(A245&gt;$A$8*12,"",VLOOKUP(A245,Lists!$L$5:$N$605,2,FALSE))</f>
        <v/>
      </c>
      <c r="C245" s="54" t="str">
        <f>IF(A245&gt;$A$8*12,"",VLOOKUP(A245,Lists!$L$5:$N$605,3,FALSE))</f>
        <v/>
      </c>
      <c r="D245" s="53" t="str">
        <f t="shared" si="19"/>
        <v/>
      </c>
      <c r="E245" s="39" t="str">
        <f t="shared" si="20"/>
        <v/>
      </c>
      <c r="F245" s="39" t="str">
        <f t="shared" si="21"/>
        <v/>
      </c>
      <c r="G245" s="39" t="str">
        <f t="shared" si="22"/>
        <v/>
      </c>
      <c r="H245" s="39" t="str">
        <f>IF(A245&gt;$A$8*12,"",VLOOKUP(A245,Lists!$L$5:$O$605,4,FALSE))</f>
        <v/>
      </c>
      <c r="I245" s="39" t="str">
        <f t="shared" si="23"/>
        <v/>
      </c>
    </row>
    <row r="246" spans="1:9" x14ac:dyDescent="0.25">
      <c r="A246" s="54" t="str">
        <f t="shared" si="18"/>
        <v/>
      </c>
      <c r="B246" s="54" t="str">
        <f>IF(A246&gt;$A$8*12,"",VLOOKUP(A246,Lists!$L$5:$N$605,2,FALSE))</f>
        <v/>
      </c>
      <c r="C246" s="54" t="str">
        <f>IF(A246&gt;$A$8*12,"",VLOOKUP(A246,Lists!$L$5:$N$605,3,FALSE))</f>
        <v/>
      </c>
      <c r="D246" s="53" t="str">
        <f t="shared" si="19"/>
        <v/>
      </c>
      <c r="E246" s="39" t="str">
        <f t="shared" si="20"/>
        <v/>
      </c>
      <c r="F246" s="39" t="str">
        <f t="shared" si="21"/>
        <v/>
      </c>
      <c r="G246" s="39" t="str">
        <f t="shared" si="22"/>
        <v/>
      </c>
      <c r="H246" s="39" t="str">
        <f>IF(A246&gt;$A$8*12,"",VLOOKUP(A246,Lists!$L$5:$O$605,4,FALSE))</f>
        <v/>
      </c>
      <c r="I246" s="39" t="str">
        <f t="shared" si="23"/>
        <v/>
      </c>
    </row>
    <row r="247" spans="1:9" x14ac:dyDescent="0.25">
      <c r="A247" s="54" t="str">
        <f t="shared" si="18"/>
        <v/>
      </c>
      <c r="B247" s="54" t="str">
        <f>IF(A247&gt;$A$8*12,"",VLOOKUP(A247,Lists!$L$5:$N$605,2,FALSE))</f>
        <v/>
      </c>
      <c r="C247" s="54" t="str">
        <f>IF(A247&gt;$A$8*12,"",VLOOKUP(A247,Lists!$L$5:$N$605,3,FALSE))</f>
        <v/>
      </c>
      <c r="D247" s="53" t="str">
        <f t="shared" si="19"/>
        <v/>
      </c>
      <c r="E247" s="39" t="str">
        <f t="shared" si="20"/>
        <v/>
      </c>
      <c r="F247" s="39" t="str">
        <f t="shared" si="21"/>
        <v/>
      </c>
      <c r="G247" s="39" t="str">
        <f t="shared" si="22"/>
        <v/>
      </c>
      <c r="H247" s="39" t="str">
        <f>IF(A247&gt;$A$8*12,"",VLOOKUP(A247,Lists!$L$5:$O$605,4,FALSE))</f>
        <v/>
      </c>
      <c r="I247" s="39" t="str">
        <f t="shared" si="23"/>
        <v/>
      </c>
    </row>
    <row r="248" spans="1:9" x14ac:dyDescent="0.25">
      <c r="A248" s="54" t="str">
        <f t="shared" si="18"/>
        <v/>
      </c>
      <c r="B248" s="54" t="str">
        <f>IF(A248&gt;$A$8*12,"",VLOOKUP(A248,Lists!$L$5:$N$605,2,FALSE))</f>
        <v/>
      </c>
      <c r="C248" s="54" t="str">
        <f>IF(A248&gt;$A$8*12,"",VLOOKUP(A248,Lists!$L$5:$N$605,3,FALSE))</f>
        <v/>
      </c>
      <c r="D248" s="53" t="str">
        <f t="shared" si="19"/>
        <v/>
      </c>
      <c r="E248" s="39" t="str">
        <f t="shared" si="20"/>
        <v/>
      </c>
      <c r="F248" s="39" t="str">
        <f t="shared" si="21"/>
        <v/>
      </c>
      <c r="G248" s="39" t="str">
        <f t="shared" si="22"/>
        <v/>
      </c>
      <c r="H248" s="39" t="str">
        <f>IF(A248&gt;$A$8*12,"",VLOOKUP(A248,Lists!$L$5:$O$605,4,FALSE))</f>
        <v/>
      </c>
      <c r="I248" s="39" t="str">
        <f t="shared" si="23"/>
        <v/>
      </c>
    </row>
    <row r="249" spans="1:9" x14ac:dyDescent="0.25">
      <c r="A249" s="54" t="str">
        <f t="shared" si="18"/>
        <v/>
      </c>
      <c r="B249" s="54" t="str">
        <f>IF(A249&gt;$A$8*12,"",VLOOKUP(A249,Lists!$L$5:$N$605,2,FALSE))</f>
        <v/>
      </c>
      <c r="C249" s="54" t="str">
        <f>IF(A249&gt;$A$8*12,"",VLOOKUP(A249,Lists!$L$5:$N$605,3,FALSE))</f>
        <v/>
      </c>
      <c r="D249" s="53" t="str">
        <f t="shared" si="19"/>
        <v/>
      </c>
      <c r="E249" s="39" t="str">
        <f t="shared" si="20"/>
        <v/>
      </c>
      <c r="F249" s="39" t="str">
        <f t="shared" si="21"/>
        <v/>
      </c>
      <c r="G249" s="39" t="str">
        <f t="shared" si="22"/>
        <v/>
      </c>
      <c r="H249" s="39" t="str">
        <f>IF(A249&gt;$A$8*12,"",VLOOKUP(A249,Lists!$L$5:$O$605,4,FALSE))</f>
        <v/>
      </c>
      <c r="I249" s="39" t="str">
        <f t="shared" si="23"/>
        <v/>
      </c>
    </row>
    <row r="250" spans="1:9" x14ac:dyDescent="0.25">
      <c r="A250" s="54" t="str">
        <f t="shared" si="18"/>
        <v/>
      </c>
      <c r="B250" s="54" t="str">
        <f>IF(A250&gt;$A$8*12,"",VLOOKUP(A250,Lists!$L$5:$N$605,2,FALSE))</f>
        <v/>
      </c>
      <c r="C250" s="54" t="str">
        <f>IF(A250&gt;$A$8*12,"",VLOOKUP(A250,Lists!$L$5:$N$605,3,FALSE))</f>
        <v/>
      </c>
      <c r="D250" s="53" t="str">
        <f t="shared" si="19"/>
        <v/>
      </c>
      <c r="E250" s="39" t="str">
        <f t="shared" si="20"/>
        <v/>
      </c>
      <c r="F250" s="39" t="str">
        <f t="shared" si="21"/>
        <v/>
      </c>
      <c r="G250" s="39" t="str">
        <f t="shared" si="22"/>
        <v/>
      </c>
      <c r="H250" s="39" t="str">
        <f>IF(A250&gt;$A$8*12,"",VLOOKUP(A250,Lists!$L$5:$O$605,4,FALSE))</f>
        <v/>
      </c>
      <c r="I250" s="39" t="str">
        <f t="shared" si="23"/>
        <v/>
      </c>
    </row>
    <row r="251" spans="1:9" x14ac:dyDescent="0.25">
      <c r="A251" s="54" t="str">
        <f t="shared" si="18"/>
        <v/>
      </c>
      <c r="B251" s="54" t="str">
        <f>IF(A251&gt;$A$8*12,"",VLOOKUP(A251,Lists!$L$5:$N$605,2,FALSE))</f>
        <v/>
      </c>
      <c r="C251" s="54" t="str">
        <f>IF(A251&gt;$A$8*12,"",VLOOKUP(A251,Lists!$L$5:$N$605,3,FALSE))</f>
        <v/>
      </c>
      <c r="D251" s="53" t="str">
        <f t="shared" si="19"/>
        <v/>
      </c>
      <c r="E251" s="39" t="str">
        <f t="shared" si="20"/>
        <v/>
      </c>
      <c r="F251" s="39" t="str">
        <f t="shared" si="21"/>
        <v/>
      </c>
      <c r="G251" s="39" t="str">
        <f t="shared" si="22"/>
        <v/>
      </c>
      <c r="H251" s="39" t="str">
        <f>IF(A251&gt;$A$8*12,"",VLOOKUP(A251,Lists!$L$5:$O$605,4,FALSE))</f>
        <v/>
      </c>
      <c r="I251" s="39" t="str">
        <f t="shared" si="23"/>
        <v/>
      </c>
    </row>
    <row r="252" spans="1:9" x14ac:dyDescent="0.25">
      <c r="A252" s="54" t="str">
        <f t="shared" si="18"/>
        <v/>
      </c>
      <c r="B252" s="54" t="str">
        <f>IF(A252&gt;$A$8*12,"",VLOOKUP(A252,Lists!$L$5:$N$605,2,FALSE))</f>
        <v/>
      </c>
      <c r="C252" s="54" t="str">
        <f>IF(A252&gt;$A$8*12,"",VLOOKUP(A252,Lists!$L$5:$N$605,3,FALSE))</f>
        <v/>
      </c>
      <c r="D252" s="53" t="str">
        <f t="shared" si="19"/>
        <v/>
      </c>
      <c r="E252" s="39" t="str">
        <f t="shared" si="20"/>
        <v/>
      </c>
      <c r="F252" s="39" t="str">
        <f t="shared" si="21"/>
        <v/>
      </c>
      <c r="G252" s="39" t="str">
        <f t="shared" si="22"/>
        <v/>
      </c>
      <c r="H252" s="39" t="str">
        <f>IF(A252&gt;$A$8*12,"",VLOOKUP(A252,Lists!$L$5:$O$605,4,FALSE))</f>
        <v/>
      </c>
      <c r="I252" s="39" t="str">
        <f t="shared" si="23"/>
        <v/>
      </c>
    </row>
    <row r="253" spans="1:9" x14ac:dyDescent="0.25">
      <c r="A253" s="54" t="str">
        <f t="shared" si="18"/>
        <v/>
      </c>
      <c r="B253" s="54" t="str">
        <f>IF(A253&gt;$A$8*12,"",VLOOKUP(A253,Lists!$L$5:$N$605,2,FALSE))</f>
        <v/>
      </c>
      <c r="C253" s="54" t="str">
        <f>IF(A253&gt;$A$8*12,"",VLOOKUP(A253,Lists!$L$5:$N$605,3,FALSE))</f>
        <v/>
      </c>
      <c r="D253" s="53" t="str">
        <f t="shared" si="19"/>
        <v/>
      </c>
      <c r="E253" s="39" t="str">
        <f t="shared" si="20"/>
        <v/>
      </c>
      <c r="F253" s="39" t="str">
        <f t="shared" si="21"/>
        <v/>
      </c>
      <c r="G253" s="39" t="str">
        <f t="shared" si="22"/>
        <v/>
      </c>
      <c r="H253" s="39" t="str">
        <f>IF(A253&gt;$A$8*12,"",VLOOKUP(A253,Lists!$L$5:$O$605,4,FALSE))</f>
        <v/>
      </c>
      <c r="I253" s="39" t="str">
        <f t="shared" si="23"/>
        <v/>
      </c>
    </row>
    <row r="254" spans="1:9" x14ac:dyDescent="0.25">
      <c r="A254" s="54" t="str">
        <f t="shared" si="18"/>
        <v/>
      </c>
      <c r="B254" s="54" t="str">
        <f>IF(A254&gt;$A$8*12,"",VLOOKUP(A254,Lists!$L$5:$N$605,2,FALSE))</f>
        <v/>
      </c>
      <c r="C254" s="54" t="str">
        <f>IF(A254&gt;$A$8*12,"",VLOOKUP(A254,Lists!$L$5:$N$605,3,FALSE))</f>
        <v/>
      </c>
      <c r="D254" s="53" t="str">
        <f t="shared" si="19"/>
        <v/>
      </c>
      <c r="E254" s="39" t="str">
        <f t="shared" si="20"/>
        <v/>
      </c>
      <c r="F254" s="39" t="str">
        <f t="shared" si="21"/>
        <v/>
      </c>
      <c r="G254" s="39" t="str">
        <f t="shared" si="22"/>
        <v/>
      </c>
      <c r="H254" s="39" t="str">
        <f>IF(A254&gt;$A$8*12,"",VLOOKUP(A254,Lists!$L$5:$O$605,4,FALSE))</f>
        <v/>
      </c>
      <c r="I254" s="39" t="str">
        <f t="shared" si="23"/>
        <v/>
      </c>
    </row>
    <row r="255" spans="1:9" x14ac:dyDescent="0.25">
      <c r="A255" s="54" t="str">
        <f t="shared" si="18"/>
        <v/>
      </c>
      <c r="B255" s="54" t="str">
        <f>IF(A255&gt;$A$8*12,"",VLOOKUP(A255,Lists!$L$5:$N$605,2,FALSE))</f>
        <v/>
      </c>
      <c r="C255" s="54" t="str">
        <f>IF(A255&gt;$A$8*12,"",VLOOKUP(A255,Lists!$L$5:$N$605,3,FALSE))</f>
        <v/>
      </c>
      <c r="D255" s="53" t="str">
        <f t="shared" si="19"/>
        <v/>
      </c>
      <c r="E255" s="39" t="str">
        <f t="shared" si="20"/>
        <v/>
      </c>
      <c r="F255" s="39" t="str">
        <f t="shared" si="21"/>
        <v/>
      </c>
      <c r="G255" s="39" t="str">
        <f t="shared" si="22"/>
        <v/>
      </c>
      <c r="H255" s="39" t="str">
        <f>IF(A255&gt;$A$8*12,"",VLOOKUP(A255,Lists!$L$5:$O$605,4,FALSE))</f>
        <v/>
      </c>
      <c r="I255" s="39" t="str">
        <f t="shared" si="23"/>
        <v/>
      </c>
    </row>
    <row r="256" spans="1:9" x14ac:dyDescent="0.25">
      <c r="A256" s="54" t="str">
        <f t="shared" si="18"/>
        <v/>
      </c>
      <c r="B256" s="54" t="str">
        <f>IF(A256&gt;$A$8*12,"",VLOOKUP(A256,Lists!$L$5:$N$605,2,FALSE))</f>
        <v/>
      </c>
      <c r="C256" s="54" t="str">
        <f>IF(A256&gt;$A$8*12,"",VLOOKUP(A256,Lists!$L$5:$N$605,3,FALSE))</f>
        <v/>
      </c>
      <c r="D256" s="53" t="str">
        <f t="shared" si="19"/>
        <v/>
      </c>
      <c r="E256" s="39" t="str">
        <f t="shared" si="20"/>
        <v/>
      </c>
      <c r="F256" s="39" t="str">
        <f t="shared" si="21"/>
        <v/>
      </c>
      <c r="G256" s="39" t="str">
        <f t="shared" si="22"/>
        <v/>
      </c>
      <c r="H256" s="39" t="str">
        <f>IF(A256&gt;$A$8*12,"",VLOOKUP(A256,Lists!$L$5:$O$605,4,FALSE))</f>
        <v/>
      </c>
      <c r="I256" s="39" t="str">
        <f t="shared" si="23"/>
        <v/>
      </c>
    </row>
    <row r="257" spans="1:9" x14ac:dyDescent="0.25">
      <c r="A257" s="54" t="str">
        <f t="shared" si="18"/>
        <v/>
      </c>
      <c r="B257" s="54" t="str">
        <f>IF(A257&gt;$A$8*12,"",VLOOKUP(A257,Lists!$L$5:$N$605,2,FALSE))</f>
        <v/>
      </c>
      <c r="C257" s="54" t="str">
        <f>IF(A257&gt;$A$8*12,"",VLOOKUP(A257,Lists!$L$5:$N$605,3,FALSE))</f>
        <v/>
      </c>
      <c r="D257" s="53" t="str">
        <f t="shared" si="19"/>
        <v/>
      </c>
      <c r="E257" s="39" t="str">
        <f t="shared" si="20"/>
        <v/>
      </c>
      <c r="F257" s="39" t="str">
        <f t="shared" si="21"/>
        <v/>
      </c>
      <c r="G257" s="39" t="str">
        <f t="shared" si="22"/>
        <v/>
      </c>
      <c r="H257" s="39" t="str">
        <f>IF(A257&gt;$A$8*12,"",VLOOKUP(A257,Lists!$L$5:$O$605,4,FALSE))</f>
        <v/>
      </c>
      <c r="I257" s="39" t="str">
        <f t="shared" si="23"/>
        <v/>
      </c>
    </row>
    <row r="258" spans="1:9" x14ac:dyDescent="0.25">
      <c r="A258" s="54" t="str">
        <f t="shared" si="18"/>
        <v/>
      </c>
      <c r="B258" s="54" t="str">
        <f>IF(A258&gt;$A$8*12,"",VLOOKUP(A258,Lists!$L$5:$N$605,2,FALSE))</f>
        <v/>
      </c>
      <c r="C258" s="54" t="str">
        <f>IF(A258&gt;$A$8*12,"",VLOOKUP(A258,Lists!$L$5:$N$605,3,FALSE))</f>
        <v/>
      </c>
      <c r="D258" s="53" t="str">
        <f t="shared" si="19"/>
        <v/>
      </c>
      <c r="E258" s="39" t="str">
        <f t="shared" si="20"/>
        <v/>
      </c>
      <c r="F258" s="39" t="str">
        <f t="shared" si="21"/>
        <v/>
      </c>
      <c r="G258" s="39" t="str">
        <f t="shared" si="22"/>
        <v/>
      </c>
      <c r="H258" s="39" t="str">
        <f>IF(A258&gt;$A$8*12,"",VLOOKUP(A258,Lists!$L$5:$O$605,4,FALSE))</f>
        <v/>
      </c>
      <c r="I258" s="39" t="str">
        <f t="shared" si="23"/>
        <v/>
      </c>
    </row>
    <row r="259" spans="1:9" x14ac:dyDescent="0.25">
      <c r="A259" s="54" t="str">
        <f t="shared" si="18"/>
        <v/>
      </c>
      <c r="B259" s="54" t="str">
        <f>IF(A259&gt;$A$8*12,"",VLOOKUP(A259,Lists!$L$5:$N$605,2,FALSE))</f>
        <v/>
      </c>
      <c r="C259" s="54" t="str">
        <f>IF(A259&gt;$A$8*12,"",VLOOKUP(A259,Lists!$L$5:$N$605,3,FALSE))</f>
        <v/>
      </c>
      <c r="D259" s="53" t="str">
        <f t="shared" si="19"/>
        <v/>
      </c>
      <c r="E259" s="39" t="str">
        <f t="shared" si="20"/>
        <v/>
      </c>
      <c r="F259" s="39" t="str">
        <f t="shared" si="21"/>
        <v/>
      </c>
      <c r="G259" s="39" t="str">
        <f t="shared" si="22"/>
        <v/>
      </c>
      <c r="H259" s="39" t="str">
        <f>IF(A259&gt;$A$8*12,"",VLOOKUP(A259,Lists!$L$5:$O$605,4,FALSE))</f>
        <v/>
      </c>
      <c r="I259" s="39" t="str">
        <f t="shared" si="23"/>
        <v/>
      </c>
    </row>
    <row r="260" spans="1:9" x14ac:dyDescent="0.25">
      <c r="A260" s="54" t="str">
        <f t="shared" si="18"/>
        <v/>
      </c>
      <c r="B260" s="54" t="str">
        <f>IF(A260&gt;$A$8*12,"",VLOOKUP(A260,Lists!$L$5:$N$605,2,FALSE))</f>
        <v/>
      </c>
      <c r="C260" s="54" t="str">
        <f>IF(A260&gt;$A$8*12,"",VLOOKUP(A260,Lists!$L$5:$N$605,3,FALSE))</f>
        <v/>
      </c>
      <c r="D260" s="53" t="str">
        <f t="shared" si="19"/>
        <v/>
      </c>
      <c r="E260" s="39" t="str">
        <f t="shared" si="20"/>
        <v/>
      </c>
      <c r="F260" s="39" t="str">
        <f t="shared" si="21"/>
        <v/>
      </c>
      <c r="G260" s="39" t="str">
        <f t="shared" si="22"/>
        <v/>
      </c>
      <c r="H260" s="39" t="str">
        <f>IF(A260&gt;$A$8*12,"",VLOOKUP(A260,Lists!$L$5:$O$605,4,FALSE))</f>
        <v/>
      </c>
      <c r="I260" s="39" t="str">
        <f t="shared" si="23"/>
        <v/>
      </c>
    </row>
    <row r="261" spans="1:9" x14ac:dyDescent="0.25">
      <c r="A261" s="54" t="str">
        <f t="shared" si="18"/>
        <v/>
      </c>
      <c r="B261" s="54" t="str">
        <f>IF(A261&gt;$A$8*12,"",VLOOKUP(A261,Lists!$L$5:$N$605,2,FALSE))</f>
        <v/>
      </c>
      <c r="C261" s="54" t="str">
        <f>IF(A261&gt;$A$8*12,"",VLOOKUP(A261,Lists!$L$5:$N$605,3,FALSE))</f>
        <v/>
      </c>
      <c r="D261" s="53" t="str">
        <f t="shared" si="19"/>
        <v/>
      </c>
      <c r="E261" s="39" t="str">
        <f t="shared" si="20"/>
        <v/>
      </c>
      <c r="F261" s="39" t="str">
        <f t="shared" si="21"/>
        <v/>
      </c>
      <c r="G261" s="39" t="str">
        <f t="shared" si="22"/>
        <v/>
      </c>
      <c r="H261" s="39" t="str">
        <f>IF(A261&gt;$A$8*12,"",VLOOKUP(A261,Lists!$L$5:$O$605,4,FALSE))</f>
        <v/>
      </c>
      <c r="I261" s="39" t="str">
        <f t="shared" si="23"/>
        <v/>
      </c>
    </row>
    <row r="262" spans="1:9" x14ac:dyDescent="0.25">
      <c r="A262" s="54" t="str">
        <f t="shared" si="18"/>
        <v/>
      </c>
      <c r="B262" s="54" t="str">
        <f>IF(A262&gt;$A$8*12,"",VLOOKUP(A262,Lists!$L$5:$N$605,2,FALSE))</f>
        <v/>
      </c>
      <c r="C262" s="54" t="str">
        <f>IF(A262&gt;$A$8*12,"",VLOOKUP(A262,Lists!$L$5:$N$605,3,FALSE))</f>
        <v/>
      </c>
      <c r="D262" s="53" t="str">
        <f t="shared" si="19"/>
        <v/>
      </c>
      <c r="E262" s="39" t="str">
        <f t="shared" si="20"/>
        <v/>
      </c>
      <c r="F262" s="39" t="str">
        <f t="shared" si="21"/>
        <v/>
      </c>
      <c r="G262" s="39" t="str">
        <f t="shared" si="22"/>
        <v/>
      </c>
      <c r="H262" s="39" t="str">
        <f>IF(A262&gt;$A$8*12,"",VLOOKUP(A262,Lists!$L$5:$O$605,4,FALSE))</f>
        <v/>
      </c>
      <c r="I262" s="39" t="str">
        <f t="shared" si="23"/>
        <v/>
      </c>
    </row>
    <row r="263" spans="1:9" x14ac:dyDescent="0.25">
      <c r="A263" s="54" t="str">
        <f t="shared" si="18"/>
        <v/>
      </c>
      <c r="B263" s="54" t="str">
        <f>IF(A263&gt;$A$8*12,"",VLOOKUP(A263,Lists!$L$5:$N$605,2,FALSE))</f>
        <v/>
      </c>
      <c r="C263" s="54" t="str">
        <f>IF(A263&gt;$A$8*12,"",VLOOKUP(A263,Lists!$L$5:$N$605,3,FALSE))</f>
        <v/>
      </c>
      <c r="D263" s="53" t="str">
        <f t="shared" si="19"/>
        <v/>
      </c>
      <c r="E263" s="39" t="str">
        <f t="shared" si="20"/>
        <v/>
      </c>
      <c r="F263" s="39" t="str">
        <f t="shared" si="21"/>
        <v/>
      </c>
      <c r="G263" s="39" t="str">
        <f t="shared" si="22"/>
        <v/>
      </c>
      <c r="H263" s="39" t="str">
        <f>IF(A263&gt;$A$8*12,"",VLOOKUP(A263,Lists!$L$5:$O$605,4,FALSE))</f>
        <v/>
      </c>
      <c r="I263" s="39" t="str">
        <f t="shared" si="23"/>
        <v/>
      </c>
    </row>
    <row r="264" spans="1:9" x14ac:dyDescent="0.25">
      <c r="A264" s="54" t="str">
        <f t="shared" si="18"/>
        <v/>
      </c>
      <c r="B264" s="54" t="str">
        <f>IF(A264&gt;$A$8*12,"",VLOOKUP(A264,Lists!$L$5:$N$605,2,FALSE))</f>
        <v/>
      </c>
      <c r="C264" s="54" t="str">
        <f>IF(A264&gt;$A$8*12,"",VLOOKUP(A264,Lists!$L$5:$N$605,3,FALSE))</f>
        <v/>
      </c>
      <c r="D264" s="53" t="str">
        <f t="shared" si="19"/>
        <v/>
      </c>
      <c r="E264" s="39" t="str">
        <f t="shared" si="20"/>
        <v/>
      </c>
      <c r="F264" s="39" t="str">
        <f t="shared" si="21"/>
        <v/>
      </c>
      <c r="G264" s="39" t="str">
        <f t="shared" si="22"/>
        <v/>
      </c>
      <c r="H264" s="39" t="str">
        <f>IF(A264&gt;$A$8*12,"",VLOOKUP(A264,Lists!$L$5:$O$605,4,FALSE))</f>
        <v/>
      </c>
      <c r="I264" s="39" t="str">
        <f t="shared" si="23"/>
        <v/>
      </c>
    </row>
    <row r="265" spans="1:9" x14ac:dyDescent="0.25">
      <c r="A265" s="54" t="str">
        <f t="shared" si="18"/>
        <v/>
      </c>
      <c r="B265" s="54" t="str">
        <f>IF(A265&gt;$A$8*12,"",VLOOKUP(A265,Lists!$L$5:$N$605,2,FALSE))</f>
        <v/>
      </c>
      <c r="C265" s="54" t="str">
        <f>IF(A265&gt;$A$8*12,"",VLOOKUP(A265,Lists!$L$5:$N$605,3,FALSE))</f>
        <v/>
      </c>
      <c r="D265" s="53" t="str">
        <f t="shared" si="19"/>
        <v/>
      </c>
      <c r="E265" s="39" t="str">
        <f t="shared" si="20"/>
        <v/>
      </c>
      <c r="F265" s="39" t="str">
        <f t="shared" si="21"/>
        <v/>
      </c>
      <c r="G265" s="39" t="str">
        <f t="shared" si="22"/>
        <v/>
      </c>
      <c r="H265" s="39" t="str">
        <f>IF(A265&gt;$A$8*12,"",VLOOKUP(A265,Lists!$L$5:$O$605,4,FALSE))</f>
        <v/>
      </c>
      <c r="I265" s="39" t="str">
        <f t="shared" si="23"/>
        <v/>
      </c>
    </row>
    <row r="266" spans="1:9" x14ac:dyDescent="0.25">
      <c r="A266" s="54" t="str">
        <f t="shared" si="18"/>
        <v/>
      </c>
      <c r="B266" s="54" t="str">
        <f>IF(A266&gt;$A$8*12,"",VLOOKUP(A266,Lists!$L$5:$N$605,2,FALSE))</f>
        <v/>
      </c>
      <c r="C266" s="54" t="str">
        <f>IF(A266&gt;$A$8*12,"",VLOOKUP(A266,Lists!$L$5:$N$605,3,FALSE))</f>
        <v/>
      </c>
      <c r="D266" s="53" t="str">
        <f t="shared" si="19"/>
        <v/>
      </c>
      <c r="E266" s="39" t="str">
        <f t="shared" si="20"/>
        <v/>
      </c>
      <c r="F266" s="39" t="str">
        <f t="shared" si="21"/>
        <v/>
      </c>
      <c r="G266" s="39" t="str">
        <f t="shared" si="22"/>
        <v/>
      </c>
      <c r="H266" s="39" t="str">
        <f>IF(A266&gt;$A$8*12,"",VLOOKUP(A266,Lists!$L$5:$O$605,4,FALSE))</f>
        <v/>
      </c>
      <c r="I266" s="39" t="str">
        <f t="shared" si="23"/>
        <v/>
      </c>
    </row>
    <row r="267" spans="1:9" x14ac:dyDescent="0.25">
      <c r="A267" s="54" t="str">
        <f t="shared" si="18"/>
        <v/>
      </c>
      <c r="B267" s="54" t="str">
        <f>IF(A267&gt;$A$8*12,"",VLOOKUP(A267,Lists!$L$5:$N$605,2,FALSE))</f>
        <v/>
      </c>
      <c r="C267" s="54" t="str">
        <f>IF(A267&gt;$A$8*12,"",VLOOKUP(A267,Lists!$L$5:$N$605,3,FALSE))</f>
        <v/>
      </c>
      <c r="D267" s="53" t="str">
        <f t="shared" si="19"/>
        <v/>
      </c>
      <c r="E267" s="39" t="str">
        <f t="shared" si="20"/>
        <v/>
      </c>
      <c r="F267" s="39" t="str">
        <f t="shared" si="21"/>
        <v/>
      </c>
      <c r="G267" s="39" t="str">
        <f t="shared" si="22"/>
        <v/>
      </c>
      <c r="H267" s="39" t="str">
        <f>IF(A267&gt;$A$8*12,"",VLOOKUP(A267,Lists!$L$5:$O$605,4,FALSE))</f>
        <v/>
      </c>
      <c r="I267" s="39" t="str">
        <f t="shared" si="23"/>
        <v/>
      </c>
    </row>
    <row r="268" spans="1:9" x14ac:dyDescent="0.25">
      <c r="A268" s="54" t="str">
        <f t="shared" ref="A268:A331" si="24">IF(A267&lt;($A$8*12),A267+1,"")</f>
        <v/>
      </c>
      <c r="B268" s="54" t="str">
        <f>IF(A268&gt;$A$8*12,"",VLOOKUP(A268,Lists!$L$5:$N$605,2,FALSE))</f>
        <v/>
      </c>
      <c r="C268" s="54" t="str">
        <f>IF(A268&gt;$A$8*12,"",VLOOKUP(A268,Lists!$L$5:$N$605,3,FALSE))</f>
        <v/>
      </c>
      <c r="D268" s="53" t="str">
        <f t="shared" ref="D268:D331" si="25">IF(A268&gt;$A$8*12,"",D267)</f>
        <v/>
      </c>
      <c r="E268" s="39" t="str">
        <f t="shared" ref="E268:E331" si="26">IF(A268&gt;$A$8*12,"",+I267)</f>
        <v/>
      </c>
      <c r="F268" s="39" t="str">
        <f t="shared" ref="F268:F331" si="27">IF(A268&gt;$A$8*12,"",F267)</f>
        <v/>
      </c>
      <c r="G268" s="39" t="str">
        <f t="shared" ref="G268:G331" si="28">IF(A268&gt;$A$8*12,"",ROUND((+E268+F268)*D268/12,0))</f>
        <v/>
      </c>
      <c r="H268" s="39" t="str">
        <f>IF(A268&gt;$A$8*12,"",VLOOKUP(A268,Lists!$L$5:$O$605,4,FALSE))</f>
        <v/>
      </c>
      <c r="I268" s="39" t="str">
        <f t="shared" ref="I268:I331" si="29">IF(A268&gt;$A$8*12,"",+E268+F268+G268-H268)</f>
        <v/>
      </c>
    </row>
    <row r="269" spans="1:9" x14ac:dyDescent="0.25">
      <c r="A269" s="54" t="str">
        <f t="shared" si="24"/>
        <v/>
      </c>
      <c r="B269" s="54" t="str">
        <f>IF(A269&gt;$A$8*12,"",VLOOKUP(A269,Lists!$L$5:$N$605,2,FALSE))</f>
        <v/>
      </c>
      <c r="C269" s="54" t="str">
        <f>IF(A269&gt;$A$8*12,"",VLOOKUP(A269,Lists!$L$5:$N$605,3,FALSE))</f>
        <v/>
      </c>
      <c r="D269" s="53" t="str">
        <f t="shared" si="25"/>
        <v/>
      </c>
      <c r="E269" s="39" t="str">
        <f t="shared" si="26"/>
        <v/>
      </c>
      <c r="F269" s="39" t="str">
        <f t="shared" si="27"/>
        <v/>
      </c>
      <c r="G269" s="39" t="str">
        <f t="shared" si="28"/>
        <v/>
      </c>
      <c r="H269" s="39" t="str">
        <f>IF(A269&gt;$A$8*12,"",VLOOKUP(A269,Lists!$L$5:$O$605,4,FALSE))</f>
        <v/>
      </c>
      <c r="I269" s="39" t="str">
        <f t="shared" si="29"/>
        <v/>
      </c>
    </row>
    <row r="270" spans="1:9" x14ac:dyDescent="0.25">
      <c r="A270" s="54" t="str">
        <f t="shared" si="24"/>
        <v/>
      </c>
      <c r="B270" s="54" t="str">
        <f>IF(A270&gt;$A$8*12,"",VLOOKUP(A270,Lists!$L$5:$N$605,2,FALSE))</f>
        <v/>
      </c>
      <c r="C270" s="54" t="str">
        <f>IF(A270&gt;$A$8*12,"",VLOOKUP(A270,Lists!$L$5:$N$605,3,FALSE))</f>
        <v/>
      </c>
      <c r="D270" s="53" t="str">
        <f t="shared" si="25"/>
        <v/>
      </c>
      <c r="E270" s="39" t="str">
        <f t="shared" si="26"/>
        <v/>
      </c>
      <c r="F270" s="39" t="str">
        <f t="shared" si="27"/>
        <v/>
      </c>
      <c r="G270" s="39" t="str">
        <f t="shared" si="28"/>
        <v/>
      </c>
      <c r="H270" s="39" t="str">
        <f>IF(A270&gt;$A$8*12,"",VLOOKUP(A270,Lists!$L$5:$O$605,4,FALSE))</f>
        <v/>
      </c>
      <c r="I270" s="39" t="str">
        <f t="shared" si="29"/>
        <v/>
      </c>
    </row>
    <row r="271" spans="1:9" x14ac:dyDescent="0.25">
      <c r="A271" s="54" t="str">
        <f t="shared" si="24"/>
        <v/>
      </c>
      <c r="B271" s="54" t="str">
        <f>IF(A271&gt;$A$8*12,"",VLOOKUP(A271,Lists!$L$5:$N$605,2,FALSE))</f>
        <v/>
      </c>
      <c r="C271" s="54" t="str">
        <f>IF(A271&gt;$A$8*12,"",VLOOKUP(A271,Lists!$L$5:$N$605,3,FALSE))</f>
        <v/>
      </c>
      <c r="D271" s="53" t="str">
        <f t="shared" si="25"/>
        <v/>
      </c>
      <c r="E271" s="39" t="str">
        <f t="shared" si="26"/>
        <v/>
      </c>
      <c r="F271" s="39" t="str">
        <f t="shared" si="27"/>
        <v/>
      </c>
      <c r="G271" s="39" t="str">
        <f t="shared" si="28"/>
        <v/>
      </c>
      <c r="H271" s="39" t="str">
        <f>IF(A271&gt;$A$8*12,"",VLOOKUP(A271,Lists!$L$5:$O$605,4,FALSE))</f>
        <v/>
      </c>
      <c r="I271" s="39" t="str">
        <f t="shared" si="29"/>
        <v/>
      </c>
    </row>
    <row r="272" spans="1:9" x14ac:dyDescent="0.25">
      <c r="A272" s="54" t="str">
        <f t="shared" si="24"/>
        <v/>
      </c>
      <c r="B272" s="54" t="str">
        <f>IF(A272&gt;$A$8*12,"",VLOOKUP(A272,Lists!$L$5:$N$605,2,FALSE))</f>
        <v/>
      </c>
      <c r="C272" s="54" t="str">
        <f>IF(A272&gt;$A$8*12,"",VLOOKUP(A272,Lists!$L$5:$N$605,3,FALSE))</f>
        <v/>
      </c>
      <c r="D272" s="53" t="str">
        <f t="shared" si="25"/>
        <v/>
      </c>
      <c r="E272" s="39" t="str">
        <f t="shared" si="26"/>
        <v/>
      </c>
      <c r="F272" s="39" t="str">
        <f t="shared" si="27"/>
        <v/>
      </c>
      <c r="G272" s="39" t="str">
        <f t="shared" si="28"/>
        <v/>
      </c>
      <c r="H272" s="39" t="str">
        <f>IF(A272&gt;$A$8*12,"",VLOOKUP(A272,Lists!$L$5:$O$605,4,FALSE))</f>
        <v/>
      </c>
      <c r="I272" s="39" t="str">
        <f t="shared" si="29"/>
        <v/>
      </c>
    </row>
    <row r="273" spans="1:9" x14ac:dyDescent="0.25">
      <c r="A273" s="54" t="str">
        <f t="shared" si="24"/>
        <v/>
      </c>
      <c r="B273" s="54" t="str">
        <f>IF(A273&gt;$A$8*12,"",VLOOKUP(A273,Lists!$L$5:$N$605,2,FALSE))</f>
        <v/>
      </c>
      <c r="C273" s="54" t="str">
        <f>IF(A273&gt;$A$8*12,"",VLOOKUP(A273,Lists!$L$5:$N$605,3,FALSE))</f>
        <v/>
      </c>
      <c r="D273" s="53" t="str">
        <f t="shared" si="25"/>
        <v/>
      </c>
      <c r="E273" s="39" t="str">
        <f t="shared" si="26"/>
        <v/>
      </c>
      <c r="F273" s="39" t="str">
        <f t="shared" si="27"/>
        <v/>
      </c>
      <c r="G273" s="39" t="str">
        <f t="shared" si="28"/>
        <v/>
      </c>
      <c r="H273" s="39" t="str">
        <f>IF(A273&gt;$A$8*12,"",VLOOKUP(A273,Lists!$L$5:$O$605,4,FALSE))</f>
        <v/>
      </c>
      <c r="I273" s="39" t="str">
        <f t="shared" si="29"/>
        <v/>
      </c>
    </row>
    <row r="274" spans="1:9" x14ac:dyDescent="0.25">
      <c r="A274" s="54" t="str">
        <f t="shared" si="24"/>
        <v/>
      </c>
      <c r="B274" s="54" t="str">
        <f>IF(A274&gt;$A$8*12,"",VLOOKUP(A274,Lists!$L$5:$N$605,2,FALSE))</f>
        <v/>
      </c>
      <c r="C274" s="54" t="str">
        <f>IF(A274&gt;$A$8*12,"",VLOOKUP(A274,Lists!$L$5:$N$605,3,FALSE))</f>
        <v/>
      </c>
      <c r="D274" s="53" t="str">
        <f t="shared" si="25"/>
        <v/>
      </c>
      <c r="E274" s="39" t="str">
        <f t="shared" si="26"/>
        <v/>
      </c>
      <c r="F274" s="39" t="str">
        <f t="shared" si="27"/>
        <v/>
      </c>
      <c r="G274" s="39" t="str">
        <f t="shared" si="28"/>
        <v/>
      </c>
      <c r="H274" s="39" t="str">
        <f>IF(A274&gt;$A$8*12,"",VLOOKUP(A274,Lists!$L$5:$O$605,4,FALSE))</f>
        <v/>
      </c>
      <c r="I274" s="39" t="str">
        <f t="shared" si="29"/>
        <v/>
      </c>
    </row>
    <row r="275" spans="1:9" x14ac:dyDescent="0.25">
      <c r="A275" s="54" t="str">
        <f t="shared" si="24"/>
        <v/>
      </c>
      <c r="B275" s="54" t="str">
        <f>IF(A275&gt;$A$8*12,"",VLOOKUP(A275,Lists!$L$5:$N$605,2,FALSE))</f>
        <v/>
      </c>
      <c r="C275" s="54" t="str">
        <f>IF(A275&gt;$A$8*12,"",VLOOKUP(A275,Lists!$L$5:$N$605,3,FALSE))</f>
        <v/>
      </c>
      <c r="D275" s="53" t="str">
        <f t="shared" si="25"/>
        <v/>
      </c>
      <c r="E275" s="39" t="str">
        <f t="shared" si="26"/>
        <v/>
      </c>
      <c r="F275" s="39" t="str">
        <f t="shared" si="27"/>
        <v/>
      </c>
      <c r="G275" s="39" t="str">
        <f t="shared" si="28"/>
        <v/>
      </c>
      <c r="H275" s="39" t="str">
        <f>IF(A275&gt;$A$8*12,"",VLOOKUP(A275,Lists!$L$5:$O$605,4,FALSE))</f>
        <v/>
      </c>
      <c r="I275" s="39" t="str">
        <f t="shared" si="29"/>
        <v/>
      </c>
    </row>
    <row r="276" spans="1:9" x14ac:dyDescent="0.25">
      <c r="A276" s="54" t="str">
        <f t="shared" si="24"/>
        <v/>
      </c>
      <c r="B276" s="54" t="str">
        <f>IF(A276&gt;$A$8*12,"",VLOOKUP(A276,Lists!$L$5:$N$605,2,FALSE))</f>
        <v/>
      </c>
      <c r="C276" s="54" t="str">
        <f>IF(A276&gt;$A$8*12,"",VLOOKUP(A276,Lists!$L$5:$N$605,3,FALSE))</f>
        <v/>
      </c>
      <c r="D276" s="53" t="str">
        <f t="shared" si="25"/>
        <v/>
      </c>
      <c r="E276" s="39" t="str">
        <f t="shared" si="26"/>
        <v/>
      </c>
      <c r="F276" s="39" t="str">
        <f t="shared" si="27"/>
        <v/>
      </c>
      <c r="G276" s="39" t="str">
        <f t="shared" si="28"/>
        <v/>
      </c>
      <c r="H276" s="39" t="str">
        <f>IF(A276&gt;$A$8*12,"",VLOOKUP(A276,Lists!$L$5:$O$605,4,FALSE))</f>
        <v/>
      </c>
      <c r="I276" s="39" t="str">
        <f t="shared" si="29"/>
        <v/>
      </c>
    </row>
    <row r="277" spans="1:9" x14ac:dyDescent="0.25">
      <c r="A277" s="54" t="str">
        <f t="shared" si="24"/>
        <v/>
      </c>
      <c r="B277" s="54" t="str">
        <f>IF(A277&gt;$A$8*12,"",VLOOKUP(A277,Lists!$L$5:$N$605,2,FALSE))</f>
        <v/>
      </c>
      <c r="C277" s="54" t="str">
        <f>IF(A277&gt;$A$8*12,"",VLOOKUP(A277,Lists!$L$5:$N$605,3,FALSE))</f>
        <v/>
      </c>
      <c r="D277" s="53" t="str">
        <f t="shared" si="25"/>
        <v/>
      </c>
      <c r="E277" s="39" t="str">
        <f t="shared" si="26"/>
        <v/>
      </c>
      <c r="F277" s="39" t="str">
        <f t="shared" si="27"/>
        <v/>
      </c>
      <c r="G277" s="39" t="str">
        <f t="shared" si="28"/>
        <v/>
      </c>
      <c r="H277" s="39" t="str">
        <f>IF(A277&gt;$A$8*12,"",VLOOKUP(A277,Lists!$L$5:$O$605,4,FALSE))</f>
        <v/>
      </c>
      <c r="I277" s="39" t="str">
        <f t="shared" si="29"/>
        <v/>
      </c>
    </row>
    <row r="278" spans="1:9" x14ac:dyDescent="0.25">
      <c r="A278" s="54" t="str">
        <f t="shared" si="24"/>
        <v/>
      </c>
      <c r="B278" s="54" t="str">
        <f>IF(A278&gt;$A$8*12,"",VLOOKUP(A278,Lists!$L$5:$N$605,2,FALSE))</f>
        <v/>
      </c>
      <c r="C278" s="54" t="str">
        <f>IF(A278&gt;$A$8*12,"",VLOOKUP(A278,Lists!$L$5:$N$605,3,FALSE))</f>
        <v/>
      </c>
      <c r="D278" s="53" t="str">
        <f t="shared" si="25"/>
        <v/>
      </c>
      <c r="E278" s="39" t="str">
        <f t="shared" si="26"/>
        <v/>
      </c>
      <c r="F278" s="39" t="str">
        <f t="shared" si="27"/>
        <v/>
      </c>
      <c r="G278" s="39" t="str">
        <f t="shared" si="28"/>
        <v/>
      </c>
      <c r="H278" s="39" t="str">
        <f>IF(A278&gt;$A$8*12,"",VLOOKUP(A278,Lists!$L$5:$O$605,4,FALSE))</f>
        <v/>
      </c>
      <c r="I278" s="39" t="str">
        <f t="shared" si="29"/>
        <v/>
      </c>
    </row>
    <row r="279" spans="1:9" x14ac:dyDescent="0.25">
      <c r="A279" s="54" t="str">
        <f t="shared" si="24"/>
        <v/>
      </c>
      <c r="B279" s="54" t="str">
        <f>IF(A279&gt;$A$8*12,"",VLOOKUP(A279,Lists!$L$5:$N$605,2,FALSE))</f>
        <v/>
      </c>
      <c r="C279" s="54" t="str">
        <f>IF(A279&gt;$A$8*12,"",VLOOKUP(A279,Lists!$L$5:$N$605,3,FALSE))</f>
        <v/>
      </c>
      <c r="D279" s="53" t="str">
        <f t="shared" si="25"/>
        <v/>
      </c>
      <c r="E279" s="39" t="str">
        <f t="shared" si="26"/>
        <v/>
      </c>
      <c r="F279" s="39" t="str">
        <f t="shared" si="27"/>
        <v/>
      </c>
      <c r="G279" s="39" t="str">
        <f t="shared" si="28"/>
        <v/>
      </c>
      <c r="H279" s="39" t="str">
        <f>IF(A279&gt;$A$8*12,"",VLOOKUP(A279,Lists!$L$5:$O$605,4,FALSE))</f>
        <v/>
      </c>
      <c r="I279" s="39" t="str">
        <f t="shared" si="29"/>
        <v/>
      </c>
    </row>
    <row r="280" spans="1:9" x14ac:dyDescent="0.25">
      <c r="A280" s="54" t="str">
        <f t="shared" si="24"/>
        <v/>
      </c>
      <c r="B280" s="54" t="str">
        <f>IF(A280&gt;$A$8*12,"",VLOOKUP(A280,Lists!$L$5:$N$605,2,FALSE))</f>
        <v/>
      </c>
      <c r="C280" s="54" t="str">
        <f>IF(A280&gt;$A$8*12,"",VLOOKUP(A280,Lists!$L$5:$N$605,3,FALSE))</f>
        <v/>
      </c>
      <c r="D280" s="53" t="str">
        <f t="shared" si="25"/>
        <v/>
      </c>
      <c r="E280" s="39" t="str">
        <f t="shared" si="26"/>
        <v/>
      </c>
      <c r="F280" s="39" t="str">
        <f t="shared" si="27"/>
        <v/>
      </c>
      <c r="G280" s="39" t="str">
        <f t="shared" si="28"/>
        <v/>
      </c>
      <c r="H280" s="39" t="str">
        <f>IF(A280&gt;$A$8*12,"",VLOOKUP(A280,Lists!$L$5:$O$605,4,FALSE))</f>
        <v/>
      </c>
      <c r="I280" s="39" t="str">
        <f t="shared" si="29"/>
        <v/>
      </c>
    </row>
    <row r="281" spans="1:9" x14ac:dyDescent="0.25">
      <c r="A281" s="54" t="str">
        <f t="shared" si="24"/>
        <v/>
      </c>
      <c r="B281" s="54" t="str">
        <f>IF(A281&gt;$A$8*12,"",VLOOKUP(A281,Lists!$L$5:$N$605,2,FALSE))</f>
        <v/>
      </c>
      <c r="C281" s="54" t="str">
        <f>IF(A281&gt;$A$8*12,"",VLOOKUP(A281,Lists!$L$5:$N$605,3,FALSE))</f>
        <v/>
      </c>
      <c r="D281" s="53" t="str">
        <f t="shared" si="25"/>
        <v/>
      </c>
      <c r="E281" s="39" t="str">
        <f t="shared" si="26"/>
        <v/>
      </c>
      <c r="F281" s="39" t="str">
        <f t="shared" si="27"/>
        <v/>
      </c>
      <c r="G281" s="39" t="str">
        <f t="shared" si="28"/>
        <v/>
      </c>
      <c r="H281" s="39" t="str">
        <f>IF(A281&gt;$A$8*12,"",VLOOKUP(A281,Lists!$L$5:$O$605,4,FALSE))</f>
        <v/>
      </c>
      <c r="I281" s="39" t="str">
        <f t="shared" si="29"/>
        <v/>
      </c>
    </row>
    <row r="282" spans="1:9" x14ac:dyDescent="0.25">
      <c r="A282" s="54" t="str">
        <f t="shared" si="24"/>
        <v/>
      </c>
      <c r="B282" s="54" t="str">
        <f>IF(A282&gt;$A$8*12,"",VLOOKUP(A282,Lists!$L$5:$N$605,2,FALSE))</f>
        <v/>
      </c>
      <c r="C282" s="54" t="str">
        <f>IF(A282&gt;$A$8*12,"",VLOOKUP(A282,Lists!$L$5:$N$605,3,FALSE))</f>
        <v/>
      </c>
      <c r="D282" s="53" t="str">
        <f t="shared" si="25"/>
        <v/>
      </c>
      <c r="E282" s="39" t="str">
        <f t="shared" si="26"/>
        <v/>
      </c>
      <c r="F282" s="39" t="str">
        <f t="shared" si="27"/>
        <v/>
      </c>
      <c r="G282" s="39" t="str">
        <f t="shared" si="28"/>
        <v/>
      </c>
      <c r="H282" s="39" t="str">
        <f>IF(A282&gt;$A$8*12,"",VLOOKUP(A282,Lists!$L$5:$O$605,4,FALSE))</f>
        <v/>
      </c>
      <c r="I282" s="39" t="str">
        <f t="shared" si="29"/>
        <v/>
      </c>
    </row>
    <row r="283" spans="1:9" x14ac:dyDescent="0.25">
      <c r="A283" s="54" t="str">
        <f t="shared" si="24"/>
        <v/>
      </c>
      <c r="B283" s="54" t="str">
        <f>IF(A283&gt;$A$8*12,"",VLOOKUP(A283,Lists!$L$5:$N$605,2,FALSE))</f>
        <v/>
      </c>
      <c r="C283" s="54" t="str">
        <f>IF(A283&gt;$A$8*12,"",VLOOKUP(A283,Lists!$L$5:$N$605,3,FALSE))</f>
        <v/>
      </c>
      <c r="D283" s="53" t="str">
        <f t="shared" si="25"/>
        <v/>
      </c>
      <c r="E283" s="39" t="str">
        <f t="shared" si="26"/>
        <v/>
      </c>
      <c r="F283" s="39" t="str">
        <f t="shared" si="27"/>
        <v/>
      </c>
      <c r="G283" s="39" t="str">
        <f t="shared" si="28"/>
        <v/>
      </c>
      <c r="H283" s="39" t="str">
        <f>IF(A283&gt;$A$8*12,"",VLOOKUP(A283,Lists!$L$5:$O$605,4,FALSE))</f>
        <v/>
      </c>
      <c r="I283" s="39" t="str">
        <f t="shared" si="29"/>
        <v/>
      </c>
    </row>
    <row r="284" spans="1:9" x14ac:dyDescent="0.25">
      <c r="A284" s="54" t="str">
        <f t="shared" si="24"/>
        <v/>
      </c>
      <c r="B284" s="54" t="str">
        <f>IF(A284&gt;$A$8*12,"",VLOOKUP(A284,Lists!$L$5:$N$605,2,FALSE))</f>
        <v/>
      </c>
      <c r="C284" s="54" t="str">
        <f>IF(A284&gt;$A$8*12,"",VLOOKUP(A284,Lists!$L$5:$N$605,3,FALSE))</f>
        <v/>
      </c>
      <c r="D284" s="53" t="str">
        <f t="shared" si="25"/>
        <v/>
      </c>
      <c r="E284" s="39" t="str">
        <f t="shared" si="26"/>
        <v/>
      </c>
      <c r="F284" s="39" t="str">
        <f t="shared" si="27"/>
        <v/>
      </c>
      <c r="G284" s="39" t="str">
        <f t="shared" si="28"/>
        <v/>
      </c>
      <c r="H284" s="39" t="str">
        <f>IF(A284&gt;$A$8*12,"",VLOOKUP(A284,Lists!$L$5:$O$605,4,FALSE))</f>
        <v/>
      </c>
      <c r="I284" s="39" t="str">
        <f t="shared" si="29"/>
        <v/>
      </c>
    </row>
    <row r="285" spans="1:9" x14ac:dyDescent="0.25">
      <c r="A285" s="54" t="str">
        <f t="shared" si="24"/>
        <v/>
      </c>
      <c r="B285" s="54" t="str">
        <f>IF(A285&gt;$A$8*12,"",VLOOKUP(A285,Lists!$L$5:$N$605,2,FALSE))</f>
        <v/>
      </c>
      <c r="C285" s="54" t="str">
        <f>IF(A285&gt;$A$8*12,"",VLOOKUP(A285,Lists!$L$5:$N$605,3,FALSE))</f>
        <v/>
      </c>
      <c r="D285" s="53" t="str">
        <f t="shared" si="25"/>
        <v/>
      </c>
      <c r="E285" s="39" t="str">
        <f t="shared" si="26"/>
        <v/>
      </c>
      <c r="F285" s="39" t="str">
        <f t="shared" si="27"/>
        <v/>
      </c>
      <c r="G285" s="39" t="str">
        <f t="shared" si="28"/>
        <v/>
      </c>
      <c r="H285" s="39" t="str">
        <f>IF(A285&gt;$A$8*12,"",VLOOKUP(A285,Lists!$L$5:$O$605,4,FALSE))</f>
        <v/>
      </c>
      <c r="I285" s="39" t="str">
        <f t="shared" si="29"/>
        <v/>
      </c>
    </row>
    <row r="286" spans="1:9" x14ac:dyDescent="0.25">
      <c r="A286" s="54" t="str">
        <f t="shared" si="24"/>
        <v/>
      </c>
      <c r="B286" s="54" t="str">
        <f>IF(A286&gt;$A$8*12,"",VLOOKUP(A286,Lists!$L$5:$N$605,2,FALSE))</f>
        <v/>
      </c>
      <c r="C286" s="54" t="str">
        <f>IF(A286&gt;$A$8*12,"",VLOOKUP(A286,Lists!$L$5:$N$605,3,FALSE))</f>
        <v/>
      </c>
      <c r="D286" s="53" t="str">
        <f t="shared" si="25"/>
        <v/>
      </c>
      <c r="E286" s="39" t="str">
        <f t="shared" si="26"/>
        <v/>
      </c>
      <c r="F286" s="39" t="str">
        <f t="shared" si="27"/>
        <v/>
      </c>
      <c r="G286" s="39" t="str">
        <f t="shared" si="28"/>
        <v/>
      </c>
      <c r="H286" s="39" t="str">
        <f>IF(A286&gt;$A$8*12,"",VLOOKUP(A286,Lists!$L$5:$O$605,4,FALSE))</f>
        <v/>
      </c>
      <c r="I286" s="39" t="str">
        <f t="shared" si="29"/>
        <v/>
      </c>
    </row>
    <row r="287" spans="1:9" x14ac:dyDescent="0.25">
      <c r="A287" s="54" t="str">
        <f t="shared" si="24"/>
        <v/>
      </c>
      <c r="B287" s="54" t="str">
        <f>IF(A287&gt;$A$8*12,"",VLOOKUP(A287,Lists!$L$5:$N$605,2,FALSE))</f>
        <v/>
      </c>
      <c r="C287" s="54" t="str">
        <f>IF(A287&gt;$A$8*12,"",VLOOKUP(A287,Lists!$L$5:$N$605,3,FALSE))</f>
        <v/>
      </c>
      <c r="D287" s="53" t="str">
        <f t="shared" si="25"/>
        <v/>
      </c>
      <c r="E287" s="39" t="str">
        <f t="shared" si="26"/>
        <v/>
      </c>
      <c r="F287" s="39" t="str">
        <f t="shared" si="27"/>
        <v/>
      </c>
      <c r="G287" s="39" t="str">
        <f t="shared" si="28"/>
        <v/>
      </c>
      <c r="H287" s="39" t="str">
        <f>IF(A287&gt;$A$8*12,"",VLOOKUP(A287,Lists!$L$5:$O$605,4,FALSE))</f>
        <v/>
      </c>
      <c r="I287" s="39" t="str">
        <f t="shared" si="29"/>
        <v/>
      </c>
    </row>
    <row r="288" spans="1:9" x14ac:dyDescent="0.25">
      <c r="A288" s="54" t="str">
        <f t="shared" si="24"/>
        <v/>
      </c>
      <c r="B288" s="54" t="str">
        <f>IF(A288&gt;$A$8*12,"",VLOOKUP(A288,Lists!$L$5:$N$605,2,FALSE))</f>
        <v/>
      </c>
      <c r="C288" s="54" t="str">
        <f>IF(A288&gt;$A$8*12,"",VLOOKUP(A288,Lists!$L$5:$N$605,3,FALSE))</f>
        <v/>
      </c>
      <c r="D288" s="53" t="str">
        <f t="shared" si="25"/>
        <v/>
      </c>
      <c r="E288" s="39" t="str">
        <f t="shared" si="26"/>
        <v/>
      </c>
      <c r="F288" s="39" t="str">
        <f t="shared" si="27"/>
        <v/>
      </c>
      <c r="G288" s="39" t="str">
        <f t="shared" si="28"/>
        <v/>
      </c>
      <c r="H288" s="39" t="str">
        <f>IF(A288&gt;$A$8*12,"",VLOOKUP(A288,Lists!$L$5:$O$605,4,FALSE))</f>
        <v/>
      </c>
      <c r="I288" s="39" t="str">
        <f t="shared" si="29"/>
        <v/>
      </c>
    </row>
    <row r="289" spans="1:9" x14ac:dyDescent="0.25">
      <c r="A289" s="54" t="str">
        <f t="shared" si="24"/>
        <v/>
      </c>
      <c r="B289" s="54" t="str">
        <f>IF(A289&gt;$A$8*12,"",VLOOKUP(A289,Lists!$L$5:$N$605,2,FALSE))</f>
        <v/>
      </c>
      <c r="C289" s="54" t="str">
        <f>IF(A289&gt;$A$8*12,"",VLOOKUP(A289,Lists!$L$5:$N$605,3,FALSE))</f>
        <v/>
      </c>
      <c r="D289" s="53" t="str">
        <f t="shared" si="25"/>
        <v/>
      </c>
      <c r="E289" s="39" t="str">
        <f t="shared" si="26"/>
        <v/>
      </c>
      <c r="F289" s="39" t="str">
        <f t="shared" si="27"/>
        <v/>
      </c>
      <c r="G289" s="39" t="str">
        <f t="shared" si="28"/>
        <v/>
      </c>
      <c r="H289" s="39" t="str">
        <f>IF(A289&gt;$A$8*12,"",VLOOKUP(A289,Lists!$L$5:$O$605,4,FALSE))</f>
        <v/>
      </c>
      <c r="I289" s="39" t="str">
        <f t="shared" si="29"/>
        <v/>
      </c>
    </row>
    <row r="290" spans="1:9" x14ac:dyDescent="0.25">
      <c r="A290" s="54" t="str">
        <f t="shared" si="24"/>
        <v/>
      </c>
      <c r="B290" s="54" t="str">
        <f>IF(A290&gt;$A$8*12,"",VLOOKUP(A290,Lists!$L$5:$N$605,2,FALSE))</f>
        <v/>
      </c>
      <c r="C290" s="54" t="str">
        <f>IF(A290&gt;$A$8*12,"",VLOOKUP(A290,Lists!$L$5:$N$605,3,FALSE))</f>
        <v/>
      </c>
      <c r="D290" s="53" t="str">
        <f t="shared" si="25"/>
        <v/>
      </c>
      <c r="E290" s="39" t="str">
        <f t="shared" si="26"/>
        <v/>
      </c>
      <c r="F290" s="39" t="str">
        <f t="shared" si="27"/>
        <v/>
      </c>
      <c r="G290" s="39" t="str">
        <f t="shared" si="28"/>
        <v/>
      </c>
      <c r="H290" s="39" t="str">
        <f>IF(A290&gt;$A$8*12,"",VLOOKUP(A290,Lists!$L$5:$O$605,4,FALSE))</f>
        <v/>
      </c>
      <c r="I290" s="39" t="str">
        <f t="shared" si="29"/>
        <v/>
      </c>
    </row>
    <row r="291" spans="1:9" x14ac:dyDescent="0.25">
      <c r="A291" s="54" t="str">
        <f t="shared" si="24"/>
        <v/>
      </c>
      <c r="B291" s="54" t="str">
        <f>IF(A291&gt;$A$8*12,"",VLOOKUP(A291,Lists!$L$5:$N$605,2,FALSE))</f>
        <v/>
      </c>
      <c r="C291" s="54" t="str">
        <f>IF(A291&gt;$A$8*12,"",VLOOKUP(A291,Lists!$L$5:$N$605,3,FALSE))</f>
        <v/>
      </c>
      <c r="D291" s="53" t="str">
        <f t="shared" si="25"/>
        <v/>
      </c>
      <c r="E291" s="39" t="str">
        <f t="shared" si="26"/>
        <v/>
      </c>
      <c r="F291" s="39" t="str">
        <f t="shared" si="27"/>
        <v/>
      </c>
      <c r="G291" s="39" t="str">
        <f t="shared" si="28"/>
        <v/>
      </c>
      <c r="H291" s="39" t="str">
        <f>IF(A291&gt;$A$8*12,"",VLOOKUP(A291,Lists!$L$5:$O$605,4,FALSE))</f>
        <v/>
      </c>
      <c r="I291" s="39" t="str">
        <f t="shared" si="29"/>
        <v/>
      </c>
    </row>
    <row r="292" spans="1:9" x14ac:dyDescent="0.25">
      <c r="A292" s="54" t="str">
        <f t="shared" si="24"/>
        <v/>
      </c>
      <c r="B292" s="54" t="str">
        <f>IF(A292&gt;$A$8*12,"",VLOOKUP(A292,Lists!$L$5:$N$605,2,FALSE))</f>
        <v/>
      </c>
      <c r="C292" s="54" t="str">
        <f>IF(A292&gt;$A$8*12,"",VLOOKUP(A292,Lists!$L$5:$N$605,3,FALSE))</f>
        <v/>
      </c>
      <c r="D292" s="53" t="str">
        <f t="shared" si="25"/>
        <v/>
      </c>
      <c r="E292" s="39" t="str">
        <f t="shared" si="26"/>
        <v/>
      </c>
      <c r="F292" s="39" t="str">
        <f t="shared" si="27"/>
        <v/>
      </c>
      <c r="G292" s="39" t="str">
        <f t="shared" si="28"/>
        <v/>
      </c>
      <c r="H292" s="39" t="str">
        <f>IF(A292&gt;$A$8*12,"",VLOOKUP(A292,Lists!$L$5:$O$605,4,FALSE))</f>
        <v/>
      </c>
      <c r="I292" s="39" t="str">
        <f t="shared" si="29"/>
        <v/>
      </c>
    </row>
    <row r="293" spans="1:9" x14ac:dyDescent="0.25">
      <c r="A293" s="54" t="str">
        <f t="shared" si="24"/>
        <v/>
      </c>
      <c r="B293" s="54" t="str">
        <f>IF(A293&gt;$A$8*12,"",VLOOKUP(A293,Lists!$L$5:$N$605,2,FALSE))</f>
        <v/>
      </c>
      <c r="C293" s="54" t="str">
        <f>IF(A293&gt;$A$8*12,"",VLOOKUP(A293,Lists!$L$5:$N$605,3,FALSE))</f>
        <v/>
      </c>
      <c r="D293" s="53" t="str">
        <f t="shared" si="25"/>
        <v/>
      </c>
      <c r="E293" s="39" t="str">
        <f t="shared" si="26"/>
        <v/>
      </c>
      <c r="F293" s="39" t="str">
        <f t="shared" si="27"/>
        <v/>
      </c>
      <c r="G293" s="39" t="str">
        <f t="shared" si="28"/>
        <v/>
      </c>
      <c r="H293" s="39" t="str">
        <f>IF(A293&gt;$A$8*12,"",VLOOKUP(A293,Lists!$L$5:$O$605,4,FALSE))</f>
        <v/>
      </c>
      <c r="I293" s="39" t="str">
        <f t="shared" si="29"/>
        <v/>
      </c>
    </row>
    <row r="294" spans="1:9" x14ac:dyDescent="0.25">
      <c r="A294" s="54" t="str">
        <f t="shared" si="24"/>
        <v/>
      </c>
      <c r="B294" s="54" t="str">
        <f>IF(A294&gt;$A$8*12,"",VLOOKUP(A294,Lists!$L$5:$N$605,2,FALSE))</f>
        <v/>
      </c>
      <c r="C294" s="54" t="str">
        <f>IF(A294&gt;$A$8*12,"",VLOOKUP(A294,Lists!$L$5:$N$605,3,FALSE))</f>
        <v/>
      </c>
      <c r="D294" s="53" t="str">
        <f t="shared" si="25"/>
        <v/>
      </c>
      <c r="E294" s="39" t="str">
        <f t="shared" si="26"/>
        <v/>
      </c>
      <c r="F294" s="39" t="str">
        <f t="shared" si="27"/>
        <v/>
      </c>
      <c r="G294" s="39" t="str">
        <f t="shared" si="28"/>
        <v/>
      </c>
      <c r="H294" s="39" t="str">
        <f>IF(A294&gt;$A$8*12,"",VLOOKUP(A294,Lists!$L$5:$O$605,4,FALSE))</f>
        <v/>
      </c>
      <c r="I294" s="39" t="str">
        <f t="shared" si="29"/>
        <v/>
      </c>
    </row>
    <row r="295" spans="1:9" x14ac:dyDescent="0.25">
      <c r="A295" s="54" t="str">
        <f t="shared" si="24"/>
        <v/>
      </c>
      <c r="B295" s="54" t="str">
        <f>IF(A295&gt;$A$8*12,"",VLOOKUP(A295,Lists!$L$5:$N$605,2,FALSE))</f>
        <v/>
      </c>
      <c r="C295" s="54" t="str">
        <f>IF(A295&gt;$A$8*12,"",VLOOKUP(A295,Lists!$L$5:$N$605,3,FALSE))</f>
        <v/>
      </c>
      <c r="D295" s="53" t="str">
        <f t="shared" si="25"/>
        <v/>
      </c>
      <c r="E295" s="39" t="str">
        <f t="shared" si="26"/>
        <v/>
      </c>
      <c r="F295" s="39" t="str">
        <f t="shared" si="27"/>
        <v/>
      </c>
      <c r="G295" s="39" t="str">
        <f t="shared" si="28"/>
        <v/>
      </c>
      <c r="H295" s="39" t="str">
        <f>IF(A295&gt;$A$8*12,"",VLOOKUP(A295,Lists!$L$5:$O$605,4,FALSE))</f>
        <v/>
      </c>
      <c r="I295" s="39" t="str">
        <f t="shared" si="29"/>
        <v/>
      </c>
    </row>
    <row r="296" spans="1:9" x14ac:dyDescent="0.25">
      <c r="A296" s="54" t="str">
        <f t="shared" si="24"/>
        <v/>
      </c>
      <c r="B296" s="54" t="str">
        <f>IF(A296&gt;$A$8*12,"",VLOOKUP(A296,Lists!$L$5:$N$605,2,FALSE))</f>
        <v/>
      </c>
      <c r="C296" s="54" t="str">
        <f>IF(A296&gt;$A$8*12,"",VLOOKUP(A296,Lists!$L$5:$N$605,3,FALSE))</f>
        <v/>
      </c>
      <c r="D296" s="53" t="str">
        <f t="shared" si="25"/>
        <v/>
      </c>
      <c r="E296" s="39" t="str">
        <f t="shared" si="26"/>
        <v/>
      </c>
      <c r="F296" s="39" t="str">
        <f t="shared" si="27"/>
        <v/>
      </c>
      <c r="G296" s="39" t="str">
        <f t="shared" si="28"/>
        <v/>
      </c>
      <c r="H296" s="39" t="str">
        <f>IF(A296&gt;$A$8*12,"",VLOOKUP(A296,Lists!$L$5:$O$605,4,FALSE))</f>
        <v/>
      </c>
      <c r="I296" s="39" t="str">
        <f t="shared" si="29"/>
        <v/>
      </c>
    </row>
    <row r="297" spans="1:9" x14ac:dyDescent="0.25">
      <c r="A297" s="54" t="str">
        <f t="shared" si="24"/>
        <v/>
      </c>
      <c r="B297" s="54" t="str">
        <f>IF(A297&gt;$A$8*12,"",VLOOKUP(A297,Lists!$L$5:$N$605,2,FALSE))</f>
        <v/>
      </c>
      <c r="C297" s="54" t="str">
        <f>IF(A297&gt;$A$8*12,"",VLOOKUP(A297,Lists!$L$5:$N$605,3,FALSE))</f>
        <v/>
      </c>
      <c r="D297" s="53" t="str">
        <f t="shared" si="25"/>
        <v/>
      </c>
      <c r="E297" s="39" t="str">
        <f t="shared" si="26"/>
        <v/>
      </c>
      <c r="F297" s="39" t="str">
        <f t="shared" si="27"/>
        <v/>
      </c>
      <c r="G297" s="39" t="str">
        <f t="shared" si="28"/>
        <v/>
      </c>
      <c r="H297" s="39" t="str">
        <f>IF(A297&gt;$A$8*12,"",VLOOKUP(A297,Lists!$L$5:$O$605,4,FALSE))</f>
        <v/>
      </c>
      <c r="I297" s="39" t="str">
        <f t="shared" si="29"/>
        <v/>
      </c>
    </row>
    <row r="298" spans="1:9" x14ac:dyDescent="0.25">
      <c r="A298" s="54" t="str">
        <f t="shared" si="24"/>
        <v/>
      </c>
      <c r="B298" s="54" t="str">
        <f>IF(A298&gt;$A$8*12,"",VLOOKUP(A298,Lists!$L$5:$N$605,2,FALSE))</f>
        <v/>
      </c>
      <c r="C298" s="54" t="str">
        <f>IF(A298&gt;$A$8*12,"",VLOOKUP(A298,Lists!$L$5:$N$605,3,FALSE))</f>
        <v/>
      </c>
      <c r="D298" s="53" t="str">
        <f t="shared" si="25"/>
        <v/>
      </c>
      <c r="E298" s="39" t="str">
        <f t="shared" si="26"/>
        <v/>
      </c>
      <c r="F298" s="39" t="str">
        <f t="shared" si="27"/>
        <v/>
      </c>
      <c r="G298" s="39" t="str">
        <f t="shared" si="28"/>
        <v/>
      </c>
      <c r="H298" s="39" t="str">
        <f>IF(A298&gt;$A$8*12,"",VLOOKUP(A298,Lists!$L$5:$O$605,4,FALSE))</f>
        <v/>
      </c>
      <c r="I298" s="39" t="str">
        <f t="shared" si="29"/>
        <v/>
      </c>
    </row>
    <row r="299" spans="1:9" x14ac:dyDescent="0.25">
      <c r="A299" s="54" t="str">
        <f t="shared" si="24"/>
        <v/>
      </c>
      <c r="B299" s="54" t="str">
        <f>IF(A299&gt;$A$8*12,"",VLOOKUP(A299,Lists!$L$5:$N$605,2,FALSE))</f>
        <v/>
      </c>
      <c r="C299" s="54" t="str">
        <f>IF(A299&gt;$A$8*12,"",VLOOKUP(A299,Lists!$L$5:$N$605,3,FALSE))</f>
        <v/>
      </c>
      <c r="D299" s="53" t="str">
        <f t="shared" si="25"/>
        <v/>
      </c>
      <c r="E299" s="39" t="str">
        <f t="shared" si="26"/>
        <v/>
      </c>
      <c r="F299" s="39" t="str">
        <f t="shared" si="27"/>
        <v/>
      </c>
      <c r="G299" s="39" t="str">
        <f t="shared" si="28"/>
        <v/>
      </c>
      <c r="H299" s="39" t="str">
        <f>IF(A299&gt;$A$8*12,"",VLOOKUP(A299,Lists!$L$5:$O$605,4,FALSE))</f>
        <v/>
      </c>
      <c r="I299" s="39" t="str">
        <f t="shared" si="29"/>
        <v/>
      </c>
    </row>
    <row r="300" spans="1:9" x14ac:dyDescent="0.25">
      <c r="A300" s="54" t="str">
        <f t="shared" si="24"/>
        <v/>
      </c>
      <c r="B300" s="54" t="str">
        <f>IF(A300&gt;$A$8*12,"",VLOOKUP(A300,Lists!$L$5:$N$605,2,FALSE))</f>
        <v/>
      </c>
      <c r="C300" s="54" t="str">
        <f>IF(A300&gt;$A$8*12,"",VLOOKUP(A300,Lists!$L$5:$N$605,3,FALSE))</f>
        <v/>
      </c>
      <c r="D300" s="53" t="str">
        <f t="shared" si="25"/>
        <v/>
      </c>
      <c r="E300" s="39" t="str">
        <f t="shared" si="26"/>
        <v/>
      </c>
      <c r="F300" s="39" t="str">
        <f t="shared" si="27"/>
        <v/>
      </c>
      <c r="G300" s="39" t="str">
        <f t="shared" si="28"/>
        <v/>
      </c>
      <c r="H300" s="39" t="str">
        <f>IF(A300&gt;$A$8*12,"",VLOOKUP(A300,Lists!$L$5:$O$605,4,FALSE))</f>
        <v/>
      </c>
      <c r="I300" s="39" t="str">
        <f t="shared" si="29"/>
        <v/>
      </c>
    </row>
    <row r="301" spans="1:9" x14ac:dyDescent="0.25">
      <c r="A301" s="54" t="str">
        <f t="shared" si="24"/>
        <v/>
      </c>
      <c r="B301" s="54" t="str">
        <f>IF(A301&gt;$A$8*12,"",VLOOKUP(A301,Lists!$L$5:$N$605,2,FALSE))</f>
        <v/>
      </c>
      <c r="C301" s="54" t="str">
        <f>IF(A301&gt;$A$8*12,"",VLOOKUP(A301,Lists!$L$5:$N$605,3,FALSE))</f>
        <v/>
      </c>
      <c r="D301" s="53" t="str">
        <f t="shared" si="25"/>
        <v/>
      </c>
      <c r="E301" s="39" t="str">
        <f t="shared" si="26"/>
        <v/>
      </c>
      <c r="F301" s="39" t="str">
        <f t="shared" si="27"/>
        <v/>
      </c>
      <c r="G301" s="39" t="str">
        <f t="shared" si="28"/>
        <v/>
      </c>
      <c r="H301" s="39" t="str">
        <f>IF(A301&gt;$A$8*12,"",VLOOKUP(A301,Lists!$L$5:$O$605,4,FALSE))</f>
        <v/>
      </c>
      <c r="I301" s="39" t="str">
        <f t="shared" si="29"/>
        <v/>
      </c>
    </row>
    <row r="302" spans="1:9" x14ac:dyDescent="0.25">
      <c r="A302" s="54" t="str">
        <f t="shared" si="24"/>
        <v/>
      </c>
      <c r="B302" s="54" t="str">
        <f>IF(A302&gt;$A$8*12,"",VLOOKUP(A302,Lists!$L$5:$N$605,2,FALSE))</f>
        <v/>
      </c>
      <c r="C302" s="54" t="str">
        <f>IF(A302&gt;$A$8*12,"",VLOOKUP(A302,Lists!$L$5:$N$605,3,FALSE))</f>
        <v/>
      </c>
      <c r="D302" s="53" t="str">
        <f t="shared" si="25"/>
        <v/>
      </c>
      <c r="E302" s="39" t="str">
        <f t="shared" si="26"/>
        <v/>
      </c>
      <c r="F302" s="39" t="str">
        <f t="shared" si="27"/>
        <v/>
      </c>
      <c r="G302" s="39" t="str">
        <f t="shared" si="28"/>
        <v/>
      </c>
      <c r="H302" s="39" t="str">
        <f>IF(A302&gt;$A$8*12,"",VLOOKUP(A302,Lists!$L$5:$O$605,4,FALSE))</f>
        <v/>
      </c>
      <c r="I302" s="39" t="str">
        <f t="shared" si="29"/>
        <v/>
      </c>
    </row>
    <row r="303" spans="1:9" x14ac:dyDescent="0.25">
      <c r="A303" s="54" t="str">
        <f t="shared" si="24"/>
        <v/>
      </c>
      <c r="B303" s="54" t="str">
        <f>IF(A303&gt;$A$8*12,"",VLOOKUP(A303,Lists!$L$5:$N$605,2,FALSE))</f>
        <v/>
      </c>
      <c r="C303" s="54" t="str">
        <f>IF(A303&gt;$A$8*12,"",VLOOKUP(A303,Lists!$L$5:$N$605,3,FALSE))</f>
        <v/>
      </c>
      <c r="D303" s="53" t="str">
        <f t="shared" si="25"/>
        <v/>
      </c>
      <c r="E303" s="39" t="str">
        <f t="shared" si="26"/>
        <v/>
      </c>
      <c r="F303" s="39" t="str">
        <f t="shared" si="27"/>
        <v/>
      </c>
      <c r="G303" s="39" t="str">
        <f t="shared" si="28"/>
        <v/>
      </c>
      <c r="H303" s="39" t="str">
        <f>IF(A303&gt;$A$8*12,"",VLOOKUP(A303,Lists!$L$5:$O$605,4,FALSE))</f>
        <v/>
      </c>
      <c r="I303" s="39" t="str">
        <f t="shared" si="29"/>
        <v/>
      </c>
    </row>
    <row r="304" spans="1:9" x14ac:dyDescent="0.25">
      <c r="A304" s="54" t="str">
        <f t="shared" si="24"/>
        <v/>
      </c>
      <c r="B304" s="54" t="str">
        <f>IF(A304&gt;$A$8*12,"",VLOOKUP(A304,Lists!$L$5:$N$605,2,FALSE))</f>
        <v/>
      </c>
      <c r="C304" s="54" t="str">
        <f>IF(A304&gt;$A$8*12,"",VLOOKUP(A304,Lists!$L$5:$N$605,3,FALSE))</f>
        <v/>
      </c>
      <c r="D304" s="53" t="str">
        <f t="shared" si="25"/>
        <v/>
      </c>
      <c r="E304" s="39" t="str">
        <f t="shared" si="26"/>
        <v/>
      </c>
      <c r="F304" s="39" t="str">
        <f t="shared" si="27"/>
        <v/>
      </c>
      <c r="G304" s="39" t="str">
        <f t="shared" si="28"/>
        <v/>
      </c>
      <c r="H304" s="39" t="str">
        <f>IF(A304&gt;$A$8*12,"",VLOOKUP(A304,Lists!$L$5:$O$605,4,FALSE))</f>
        <v/>
      </c>
      <c r="I304" s="39" t="str">
        <f t="shared" si="29"/>
        <v/>
      </c>
    </row>
    <row r="305" spans="1:9" x14ac:dyDescent="0.25">
      <c r="A305" s="54" t="str">
        <f t="shared" si="24"/>
        <v/>
      </c>
      <c r="B305" s="54" t="str">
        <f>IF(A305&gt;$A$8*12,"",VLOOKUP(A305,Lists!$L$5:$N$605,2,FALSE))</f>
        <v/>
      </c>
      <c r="C305" s="54" t="str">
        <f>IF(A305&gt;$A$8*12,"",VLOOKUP(A305,Lists!$L$5:$N$605,3,FALSE))</f>
        <v/>
      </c>
      <c r="D305" s="53" t="str">
        <f t="shared" si="25"/>
        <v/>
      </c>
      <c r="E305" s="39" t="str">
        <f t="shared" si="26"/>
        <v/>
      </c>
      <c r="F305" s="39" t="str">
        <f t="shared" si="27"/>
        <v/>
      </c>
      <c r="G305" s="39" t="str">
        <f t="shared" si="28"/>
        <v/>
      </c>
      <c r="H305" s="39" t="str">
        <f>IF(A305&gt;$A$8*12,"",VLOOKUP(A305,Lists!$L$5:$O$605,4,FALSE))</f>
        <v/>
      </c>
      <c r="I305" s="39" t="str">
        <f t="shared" si="29"/>
        <v/>
      </c>
    </row>
    <row r="306" spans="1:9" x14ac:dyDescent="0.25">
      <c r="A306" s="54" t="str">
        <f t="shared" si="24"/>
        <v/>
      </c>
      <c r="B306" s="54" t="str">
        <f>IF(A306&gt;$A$8*12,"",VLOOKUP(A306,Lists!$L$5:$N$605,2,FALSE))</f>
        <v/>
      </c>
      <c r="C306" s="54" t="str">
        <f>IF(A306&gt;$A$8*12,"",VLOOKUP(A306,Lists!$L$5:$N$605,3,FALSE))</f>
        <v/>
      </c>
      <c r="D306" s="53" t="str">
        <f t="shared" si="25"/>
        <v/>
      </c>
      <c r="E306" s="39" t="str">
        <f t="shared" si="26"/>
        <v/>
      </c>
      <c r="F306" s="39" t="str">
        <f t="shared" si="27"/>
        <v/>
      </c>
      <c r="G306" s="39" t="str">
        <f t="shared" si="28"/>
        <v/>
      </c>
      <c r="H306" s="39" t="str">
        <f>IF(A306&gt;$A$8*12,"",VLOOKUP(A306,Lists!$L$5:$O$605,4,FALSE))</f>
        <v/>
      </c>
      <c r="I306" s="39" t="str">
        <f t="shared" si="29"/>
        <v/>
      </c>
    </row>
    <row r="307" spans="1:9" x14ac:dyDescent="0.25">
      <c r="A307" s="54" t="str">
        <f t="shared" si="24"/>
        <v/>
      </c>
      <c r="B307" s="54" t="str">
        <f>IF(A307&gt;$A$8*12,"",VLOOKUP(A307,Lists!$L$5:$N$605,2,FALSE))</f>
        <v/>
      </c>
      <c r="C307" s="54" t="str">
        <f>IF(A307&gt;$A$8*12,"",VLOOKUP(A307,Lists!$L$5:$N$605,3,FALSE))</f>
        <v/>
      </c>
      <c r="D307" s="53" t="str">
        <f t="shared" si="25"/>
        <v/>
      </c>
      <c r="E307" s="39" t="str">
        <f t="shared" si="26"/>
        <v/>
      </c>
      <c r="F307" s="39" t="str">
        <f t="shared" si="27"/>
        <v/>
      </c>
      <c r="G307" s="39" t="str">
        <f t="shared" si="28"/>
        <v/>
      </c>
      <c r="H307" s="39" t="str">
        <f>IF(A307&gt;$A$8*12,"",VLOOKUP(A307,Lists!$L$5:$O$605,4,FALSE))</f>
        <v/>
      </c>
      <c r="I307" s="39" t="str">
        <f t="shared" si="29"/>
        <v/>
      </c>
    </row>
    <row r="308" spans="1:9" x14ac:dyDescent="0.25">
      <c r="A308" s="54" t="str">
        <f t="shared" si="24"/>
        <v/>
      </c>
      <c r="B308" s="54" t="str">
        <f>IF(A308&gt;$A$8*12,"",VLOOKUP(A308,Lists!$L$5:$N$605,2,FALSE))</f>
        <v/>
      </c>
      <c r="C308" s="54" t="str">
        <f>IF(A308&gt;$A$8*12,"",VLOOKUP(A308,Lists!$L$5:$N$605,3,FALSE))</f>
        <v/>
      </c>
      <c r="D308" s="53" t="str">
        <f t="shared" si="25"/>
        <v/>
      </c>
      <c r="E308" s="39" t="str">
        <f t="shared" si="26"/>
        <v/>
      </c>
      <c r="F308" s="39" t="str">
        <f t="shared" si="27"/>
        <v/>
      </c>
      <c r="G308" s="39" t="str">
        <f t="shared" si="28"/>
        <v/>
      </c>
      <c r="H308" s="39" t="str">
        <f>IF(A308&gt;$A$8*12,"",VLOOKUP(A308,Lists!$L$5:$O$605,4,FALSE))</f>
        <v/>
      </c>
      <c r="I308" s="39" t="str">
        <f t="shared" si="29"/>
        <v/>
      </c>
    </row>
    <row r="309" spans="1:9" x14ac:dyDescent="0.25">
      <c r="A309" s="54" t="str">
        <f t="shared" si="24"/>
        <v/>
      </c>
      <c r="B309" s="54" t="str">
        <f>IF(A309&gt;$A$8*12,"",VLOOKUP(A309,Lists!$L$5:$N$605,2,FALSE))</f>
        <v/>
      </c>
      <c r="C309" s="54" t="str">
        <f>IF(A309&gt;$A$8*12,"",VLOOKUP(A309,Lists!$L$5:$N$605,3,FALSE))</f>
        <v/>
      </c>
      <c r="D309" s="53" t="str">
        <f t="shared" si="25"/>
        <v/>
      </c>
      <c r="E309" s="39" t="str">
        <f t="shared" si="26"/>
        <v/>
      </c>
      <c r="F309" s="39" t="str">
        <f t="shared" si="27"/>
        <v/>
      </c>
      <c r="G309" s="39" t="str">
        <f t="shared" si="28"/>
        <v/>
      </c>
      <c r="H309" s="39" t="str">
        <f>IF(A309&gt;$A$8*12,"",VLOOKUP(A309,Lists!$L$5:$O$605,4,FALSE))</f>
        <v/>
      </c>
      <c r="I309" s="39" t="str">
        <f t="shared" si="29"/>
        <v/>
      </c>
    </row>
    <row r="310" spans="1:9" x14ac:dyDescent="0.25">
      <c r="A310" s="54" t="str">
        <f t="shared" si="24"/>
        <v/>
      </c>
      <c r="B310" s="54" t="str">
        <f>IF(A310&gt;$A$8*12,"",VLOOKUP(A310,Lists!$L$5:$N$605,2,FALSE))</f>
        <v/>
      </c>
      <c r="C310" s="54" t="str">
        <f>IF(A310&gt;$A$8*12,"",VLOOKUP(A310,Lists!$L$5:$N$605,3,FALSE))</f>
        <v/>
      </c>
      <c r="D310" s="53" t="str">
        <f t="shared" si="25"/>
        <v/>
      </c>
      <c r="E310" s="39" t="str">
        <f t="shared" si="26"/>
        <v/>
      </c>
      <c r="F310" s="39" t="str">
        <f t="shared" si="27"/>
        <v/>
      </c>
      <c r="G310" s="39" t="str">
        <f t="shared" si="28"/>
        <v/>
      </c>
      <c r="H310" s="39" t="str">
        <f>IF(A310&gt;$A$8*12,"",VLOOKUP(A310,Lists!$L$5:$O$605,4,FALSE))</f>
        <v/>
      </c>
      <c r="I310" s="39" t="str">
        <f t="shared" si="29"/>
        <v/>
      </c>
    </row>
    <row r="311" spans="1:9" x14ac:dyDescent="0.25">
      <c r="A311" s="54" t="str">
        <f t="shared" si="24"/>
        <v/>
      </c>
      <c r="B311" s="54" t="str">
        <f>IF(A311&gt;$A$8*12,"",VLOOKUP(A311,Lists!$L$5:$N$605,2,FALSE))</f>
        <v/>
      </c>
      <c r="C311" s="54" t="str">
        <f>IF(A311&gt;$A$8*12,"",VLOOKUP(A311,Lists!$L$5:$N$605,3,FALSE))</f>
        <v/>
      </c>
      <c r="D311" s="53" t="str">
        <f t="shared" si="25"/>
        <v/>
      </c>
      <c r="E311" s="39" t="str">
        <f t="shared" si="26"/>
        <v/>
      </c>
      <c r="F311" s="39" t="str">
        <f t="shared" si="27"/>
        <v/>
      </c>
      <c r="G311" s="39" t="str">
        <f t="shared" si="28"/>
        <v/>
      </c>
      <c r="H311" s="39" t="str">
        <f>IF(A311&gt;$A$8*12,"",VLOOKUP(A311,Lists!$L$5:$O$605,4,FALSE))</f>
        <v/>
      </c>
      <c r="I311" s="39" t="str">
        <f t="shared" si="29"/>
        <v/>
      </c>
    </row>
    <row r="312" spans="1:9" x14ac:dyDescent="0.25">
      <c r="A312" s="54" t="str">
        <f t="shared" si="24"/>
        <v/>
      </c>
      <c r="B312" s="54" t="str">
        <f>IF(A312&gt;$A$8*12,"",VLOOKUP(A312,Lists!$L$5:$N$605,2,FALSE))</f>
        <v/>
      </c>
      <c r="C312" s="54" t="str">
        <f>IF(A312&gt;$A$8*12,"",VLOOKUP(A312,Lists!$L$5:$N$605,3,FALSE))</f>
        <v/>
      </c>
      <c r="D312" s="53" t="str">
        <f t="shared" si="25"/>
        <v/>
      </c>
      <c r="E312" s="39" t="str">
        <f t="shared" si="26"/>
        <v/>
      </c>
      <c r="F312" s="39" t="str">
        <f t="shared" si="27"/>
        <v/>
      </c>
      <c r="G312" s="39" t="str">
        <f t="shared" si="28"/>
        <v/>
      </c>
      <c r="H312" s="39" t="str">
        <f>IF(A312&gt;$A$8*12,"",VLOOKUP(A312,Lists!$L$5:$O$605,4,FALSE))</f>
        <v/>
      </c>
      <c r="I312" s="39" t="str">
        <f t="shared" si="29"/>
        <v/>
      </c>
    </row>
    <row r="313" spans="1:9" x14ac:dyDescent="0.25">
      <c r="A313" s="54" t="str">
        <f t="shared" si="24"/>
        <v/>
      </c>
      <c r="B313" s="54" t="str">
        <f>IF(A313&gt;$A$8*12,"",VLOOKUP(A313,Lists!$L$5:$N$605,2,FALSE))</f>
        <v/>
      </c>
      <c r="C313" s="54" t="str">
        <f>IF(A313&gt;$A$8*12,"",VLOOKUP(A313,Lists!$L$5:$N$605,3,FALSE))</f>
        <v/>
      </c>
      <c r="D313" s="53" t="str">
        <f t="shared" si="25"/>
        <v/>
      </c>
      <c r="E313" s="39" t="str">
        <f t="shared" si="26"/>
        <v/>
      </c>
      <c r="F313" s="39" t="str">
        <f t="shared" si="27"/>
        <v/>
      </c>
      <c r="G313" s="39" t="str">
        <f t="shared" si="28"/>
        <v/>
      </c>
      <c r="H313" s="39" t="str">
        <f>IF(A313&gt;$A$8*12,"",VLOOKUP(A313,Lists!$L$5:$O$605,4,FALSE))</f>
        <v/>
      </c>
      <c r="I313" s="39" t="str">
        <f t="shared" si="29"/>
        <v/>
      </c>
    </row>
    <row r="314" spans="1:9" x14ac:dyDescent="0.25">
      <c r="A314" s="54" t="str">
        <f t="shared" si="24"/>
        <v/>
      </c>
      <c r="B314" s="54" t="str">
        <f>IF(A314&gt;$A$8*12,"",VLOOKUP(A314,Lists!$L$5:$N$605,2,FALSE))</f>
        <v/>
      </c>
      <c r="C314" s="54" t="str">
        <f>IF(A314&gt;$A$8*12,"",VLOOKUP(A314,Lists!$L$5:$N$605,3,FALSE))</f>
        <v/>
      </c>
      <c r="D314" s="53" t="str">
        <f t="shared" si="25"/>
        <v/>
      </c>
      <c r="E314" s="39" t="str">
        <f t="shared" si="26"/>
        <v/>
      </c>
      <c r="F314" s="39" t="str">
        <f t="shared" si="27"/>
        <v/>
      </c>
      <c r="G314" s="39" t="str">
        <f t="shared" si="28"/>
        <v/>
      </c>
      <c r="H314" s="39" t="str">
        <f>IF(A314&gt;$A$8*12,"",VLOOKUP(A314,Lists!$L$5:$O$605,4,FALSE))</f>
        <v/>
      </c>
      <c r="I314" s="39" t="str">
        <f t="shared" si="29"/>
        <v/>
      </c>
    </row>
    <row r="315" spans="1:9" x14ac:dyDescent="0.25">
      <c r="A315" s="54" t="str">
        <f t="shared" si="24"/>
        <v/>
      </c>
      <c r="B315" s="54" t="str">
        <f>IF(A315&gt;$A$8*12,"",VLOOKUP(A315,Lists!$L$5:$N$605,2,FALSE))</f>
        <v/>
      </c>
      <c r="C315" s="54" t="str">
        <f>IF(A315&gt;$A$8*12,"",VLOOKUP(A315,Lists!$L$5:$N$605,3,FALSE))</f>
        <v/>
      </c>
      <c r="D315" s="53" t="str">
        <f t="shared" si="25"/>
        <v/>
      </c>
      <c r="E315" s="39" t="str">
        <f t="shared" si="26"/>
        <v/>
      </c>
      <c r="F315" s="39" t="str">
        <f t="shared" si="27"/>
        <v/>
      </c>
      <c r="G315" s="39" t="str">
        <f t="shared" si="28"/>
        <v/>
      </c>
      <c r="H315" s="39" t="str">
        <f>IF(A315&gt;$A$8*12,"",VLOOKUP(A315,Lists!$L$5:$O$605,4,FALSE))</f>
        <v/>
      </c>
      <c r="I315" s="39" t="str">
        <f t="shared" si="29"/>
        <v/>
      </c>
    </row>
    <row r="316" spans="1:9" x14ac:dyDescent="0.25">
      <c r="A316" s="54" t="str">
        <f t="shared" si="24"/>
        <v/>
      </c>
      <c r="B316" s="54" t="str">
        <f>IF(A316&gt;$A$8*12,"",VLOOKUP(A316,Lists!$L$5:$N$605,2,FALSE))</f>
        <v/>
      </c>
      <c r="C316" s="54" t="str">
        <f>IF(A316&gt;$A$8*12,"",VLOOKUP(A316,Lists!$L$5:$N$605,3,FALSE))</f>
        <v/>
      </c>
      <c r="D316" s="53" t="str">
        <f t="shared" si="25"/>
        <v/>
      </c>
      <c r="E316" s="39" t="str">
        <f t="shared" si="26"/>
        <v/>
      </c>
      <c r="F316" s="39" t="str">
        <f t="shared" si="27"/>
        <v/>
      </c>
      <c r="G316" s="39" t="str">
        <f t="shared" si="28"/>
        <v/>
      </c>
      <c r="H316" s="39" t="str">
        <f>IF(A316&gt;$A$8*12,"",VLOOKUP(A316,Lists!$L$5:$O$605,4,FALSE))</f>
        <v/>
      </c>
      <c r="I316" s="39" t="str">
        <f t="shared" si="29"/>
        <v/>
      </c>
    </row>
    <row r="317" spans="1:9" x14ac:dyDescent="0.25">
      <c r="A317" s="54" t="str">
        <f t="shared" si="24"/>
        <v/>
      </c>
      <c r="B317" s="54" t="str">
        <f>IF(A317&gt;$A$8*12,"",VLOOKUP(A317,Lists!$L$5:$N$605,2,FALSE))</f>
        <v/>
      </c>
      <c r="C317" s="54" t="str">
        <f>IF(A317&gt;$A$8*12,"",VLOOKUP(A317,Lists!$L$5:$N$605,3,FALSE))</f>
        <v/>
      </c>
      <c r="D317" s="53" t="str">
        <f t="shared" si="25"/>
        <v/>
      </c>
      <c r="E317" s="39" t="str">
        <f t="shared" si="26"/>
        <v/>
      </c>
      <c r="F317" s="39" t="str">
        <f t="shared" si="27"/>
        <v/>
      </c>
      <c r="G317" s="39" t="str">
        <f t="shared" si="28"/>
        <v/>
      </c>
      <c r="H317" s="39" t="str">
        <f>IF(A317&gt;$A$8*12,"",VLOOKUP(A317,Lists!$L$5:$O$605,4,FALSE))</f>
        <v/>
      </c>
      <c r="I317" s="39" t="str">
        <f t="shared" si="29"/>
        <v/>
      </c>
    </row>
    <row r="318" spans="1:9" x14ac:dyDescent="0.25">
      <c r="A318" s="54" t="str">
        <f t="shared" si="24"/>
        <v/>
      </c>
      <c r="B318" s="54" t="str">
        <f>IF(A318&gt;$A$8*12,"",VLOOKUP(A318,Lists!$L$5:$N$605,2,FALSE))</f>
        <v/>
      </c>
      <c r="C318" s="54" t="str">
        <f>IF(A318&gt;$A$8*12,"",VLOOKUP(A318,Lists!$L$5:$N$605,3,FALSE))</f>
        <v/>
      </c>
      <c r="D318" s="53" t="str">
        <f t="shared" si="25"/>
        <v/>
      </c>
      <c r="E318" s="39" t="str">
        <f t="shared" si="26"/>
        <v/>
      </c>
      <c r="F318" s="39" t="str">
        <f t="shared" si="27"/>
        <v/>
      </c>
      <c r="G318" s="39" t="str">
        <f t="shared" si="28"/>
        <v/>
      </c>
      <c r="H318" s="39" t="str">
        <f>IF(A318&gt;$A$8*12,"",VLOOKUP(A318,Lists!$L$5:$O$605,4,FALSE))</f>
        <v/>
      </c>
      <c r="I318" s="39" t="str">
        <f t="shared" si="29"/>
        <v/>
      </c>
    </row>
    <row r="319" spans="1:9" x14ac:dyDescent="0.25">
      <c r="A319" s="54" t="str">
        <f t="shared" si="24"/>
        <v/>
      </c>
      <c r="B319" s="54" t="str">
        <f>IF(A319&gt;$A$8*12,"",VLOOKUP(A319,Lists!$L$5:$N$605,2,FALSE))</f>
        <v/>
      </c>
      <c r="C319" s="54" t="str">
        <f>IF(A319&gt;$A$8*12,"",VLOOKUP(A319,Lists!$L$5:$N$605,3,FALSE))</f>
        <v/>
      </c>
      <c r="D319" s="53" t="str">
        <f t="shared" si="25"/>
        <v/>
      </c>
      <c r="E319" s="39" t="str">
        <f t="shared" si="26"/>
        <v/>
      </c>
      <c r="F319" s="39" t="str">
        <f t="shared" si="27"/>
        <v/>
      </c>
      <c r="G319" s="39" t="str">
        <f t="shared" si="28"/>
        <v/>
      </c>
      <c r="H319" s="39" t="str">
        <f>IF(A319&gt;$A$8*12,"",VLOOKUP(A319,Lists!$L$5:$O$605,4,FALSE))</f>
        <v/>
      </c>
      <c r="I319" s="39" t="str">
        <f t="shared" si="29"/>
        <v/>
      </c>
    </row>
    <row r="320" spans="1:9" x14ac:dyDescent="0.25">
      <c r="A320" s="54" t="str">
        <f t="shared" si="24"/>
        <v/>
      </c>
      <c r="B320" s="54" t="str">
        <f>IF(A320&gt;$A$8*12,"",VLOOKUP(A320,Lists!$L$5:$N$605,2,FALSE))</f>
        <v/>
      </c>
      <c r="C320" s="54" t="str">
        <f>IF(A320&gt;$A$8*12,"",VLOOKUP(A320,Lists!$L$5:$N$605,3,FALSE))</f>
        <v/>
      </c>
      <c r="D320" s="53" t="str">
        <f t="shared" si="25"/>
        <v/>
      </c>
      <c r="E320" s="39" t="str">
        <f t="shared" si="26"/>
        <v/>
      </c>
      <c r="F320" s="39" t="str">
        <f t="shared" si="27"/>
        <v/>
      </c>
      <c r="G320" s="39" t="str">
        <f t="shared" si="28"/>
        <v/>
      </c>
      <c r="H320" s="39" t="str">
        <f>IF(A320&gt;$A$8*12,"",VLOOKUP(A320,Lists!$L$5:$O$605,4,FALSE))</f>
        <v/>
      </c>
      <c r="I320" s="39" t="str">
        <f t="shared" si="29"/>
        <v/>
      </c>
    </row>
    <row r="321" spans="1:9" x14ac:dyDescent="0.25">
      <c r="A321" s="54" t="str">
        <f t="shared" si="24"/>
        <v/>
      </c>
      <c r="B321" s="54" t="str">
        <f>IF(A321&gt;$A$8*12,"",VLOOKUP(A321,Lists!$L$5:$N$605,2,FALSE))</f>
        <v/>
      </c>
      <c r="C321" s="54" t="str">
        <f>IF(A321&gt;$A$8*12,"",VLOOKUP(A321,Lists!$L$5:$N$605,3,FALSE))</f>
        <v/>
      </c>
      <c r="D321" s="53" t="str">
        <f t="shared" si="25"/>
        <v/>
      </c>
      <c r="E321" s="39" t="str">
        <f t="shared" si="26"/>
        <v/>
      </c>
      <c r="F321" s="39" t="str">
        <f t="shared" si="27"/>
        <v/>
      </c>
      <c r="G321" s="39" t="str">
        <f t="shared" si="28"/>
        <v/>
      </c>
      <c r="H321" s="39" t="str">
        <f>IF(A321&gt;$A$8*12,"",VLOOKUP(A321,Lists!$L$5:$O$605,4,FALSE))</f>
        <v/>
      </c>
      <c r="I321" s="39" t="str">
        <f t="shared" si="29"/>
        <v/>
      </c>
    </row>
    <row r="322" spans="1:9" x14ac:dyDescent="0.25">
      <c r="A322" s="54" t="str">
        <f t="shared" si="24"/>
        <v/>
      </c>
      <c r="B322" s="54" t="str">
        <f>IF(A322&gt;$A$8*12,"",VLOOKUP(A322,Lists!$L$5:$N$605,2,FALSE))</f>
        <v/>
      </c>
      <c r="C322" s="54" t="str">
        <f>IF(A322&gt;$A$8*12,"",VLOOKUP(A322,Lists!$L$5:$N$605,3,FALSE))</f>
        <v/>
      </c>
      <c r="D322" s="53" t="str">
        <f t="shared" si="25"/>
        <v/>
      </c>
      <c r="E322" s="39" t="str">
        <f t="shared" si="26"/>
        <v/>
      </c>
      <c r="F322" s="39" t="str">
        <f t="shared" si="27"/>
        <v/>
      </c>
      <c r="G322" s="39" t="str">
        <f t="shared" si="28"/>
        <v/>
      </c>
      <c r="H322" s="94" t="str">
        <f>IF(A322&gt;$A$8*12,"",VLOOKUP(A322,Lists!$L$5:$O$605,4,FALSE))</f>
        <v/>
      </c>
      <c r="I322" s="39" t="str">
        <f t="shared" si="29"/>
        <v/>
      </c>
    </row>
    <row r="323" spans="1:9" x14ac:dyDescent="0.25">
      <c r="A323" s="54" t="str">
        <f t="shared" si="24"/>
        <v/>
      </c>
      <c r="B323" s="54" t="str">
        <f>IF(A323&gt;$A$8*12,"",VLOOKUP(A323,Lists!$L$5:$N$605,2,FALSE))</f>
        <v/>
      </c>
      <c r="C323" s="54" t="str">
        <f>IF(A323&gt;$A$8*12,"",VLOOKUP(A323,Lists!$L$5:$N$605,3,FALSE))</f>
        <v/>
      </c>
      <c r="D323" s="53" t="str">
        <f t="shared" si="25"/>
        <v/>
      </c>
      <c r="E323" s="39" t="str">
        <f t="shared" si="26"/>
        <v/>
      </c>
      <c r="F323" s="39" t="str">
        <f t="shared" si="27"/>
        <v/>
      </c>
      <c r="G323" s="39" t="str">
        <f t="shared" si="28"/>
        <v/>
      </c>
      <c r="H323" s="39" t="str">
        <f>IF(A323&gt;$A$8*12,"",VLOOKUP(A323,Lists!$L$5:$O$605,4,FALSE))</f>
        <v/>
      </c>
      <c r="I323" s="39" t="str">
        <f t="shared" si="29"/>
        <v/>
      </c>
    </row>
    <row r="324" spans="1:9" x14ac:dyDescent="0.25">
      <c r="A324" s="54" t="str">
        <f t="shared" si="24"/>
        <v/>
      </c>
      <c r="B324" s="54" t="str">
        <f>IF(A324&gt;$A$8*12,"",VLOOKUP(A324,Lists!$L$5:$N$605,2,FALSE))</f>
        <v/>
      </c>
      <c r="C324" s="54" t="str">
        <f>IF(A324&gt;$A$8*12,"",VLOOKUP(A324,Lists!$L$5:$N$605,3,FALSE))</f>
        <v/>
      </c>
      <c r="D324" s="53" t="str">
        <f t="shared" si="25"/>
        <v/>
      </c>
      <c r="E324" s="39" t="str">
        <f t="shared" si="26"/>
        <v/>
      </c>
      <c r="F324" s="39" t="str">
        <f t="shared" si="27"/>
        <v/>
      </c>
      <c r="G324" s="39" t="str">
        <f t="shared" si="28"/>
        <v/>
      </c>
      <c r="H324" s="39" t="str">
        <f>IF(A324&gt;$A$8*12,"",VLOOKUP(A324,Lists!$L$5:$O$605,4,FALSE))</f>
        <v/>
      </c>
      <c r="I324" s="39" t="str">
        <f t="shared" si="29"/>
        <v/>
      </c>
    </row>
    <row r="325" spans="1:9" x14ac:dyDescent="0.25">
      <c r="A325" s="54" t="str">
        <f t="shared" si="24"/>
        <v/>
      </c>
      <c r="B325" s="54" t="str">
        <f>IF(A325&gt;$A$8*12,"",VLOOKUP(A325,Lists!$L$5:$N$605,2,FALSE))</f>
        <v/>
      </c>
      <c r="C325" s="54" t="str">
        <f>IF(A325&gt;$A$8*12,"",VLOOKUP(A325,Lists!$L$5:$N$605,3,FALSE))</f>
        <v/>
      </c>
      <c r="D325" s="53" t="str">
        <f t="shared" si="25"/>
        <v/>
      </c>
      <c r="E325" s="39" t="str">
        <f t="shared" si="26"/>
        <v/>
      </c>
      <c r="F325" s="39" t="str">
        <f t="shared" si="27"/>
        <v/>
      </c>
      <c r="G325" s="39" t="str">
        <f t="shared" si="28"/>
        <v/>
      </c>
      <c r="H325" s="39" t="str">
        <f>IF(A325&gt;$A$8*12,"",VLOOKUP(A325,Lists!$L$5:$O$605,4,FALSE))</f>
        <v/>
      </c>
      <c r="I325" s="39" t="str">
        <f t="shared" si="29"/>
        <v/>
      </c>
    </row>
    <row r="326" spans="1:9" x14ac:dyDescent="0.25">
      <c r="A326" s="54" t="str">
        <f t="shared" si="24"/>
        <v/>
      </c>
      <c r="B326" s="54" t="str">
        <f>IF(A326&gt;$A$8*12,"",VLOOKUP(A326,Lists!$L$5:$N$605,2,FALSE))</f>
        <v/>
      </c>
      <c r="C326" s="54" t="str">
        <f>IF(A326&gt;$A$8*12,"",VLOOKUP(A326,Lists!$L$5:$N$605,3,FALSE))</f>
        <v/>
      </c>
      <c r="D326" s="53" t="str">
        <f t="shared" si="25"/>
        <v/>
      </c>
      <c r="E326" s="39" t="str">
        <f t="shared" si="26"/>
        <v/>
      </c>
      <c r="F326" s="39" t="str">
        <f t="shared" si="27"/>
        <v/>
      </c>
      <c r="G326" s="39" t="str">
        <f t="shared" si="28"/>
        <v/>
      </c>
      <c r="H326" s="39" t="str">
        <f>IF(A326&gt;$A$8*12,"",VLOOKUP(A326,Lists!$L$5:$O$605,4,FALSE))</f>
        <v/>
      </c>
      <c r="I326" s="39" t="str">
        <f t="shared" si="29"/>
        <v/>
      </c>
    </row>
    <row r="327" spans="1:9" x14ac:dyDescent="0.25">
      <c r="A327" s="54" t="str">
        <f t="shared" si="24"/>
        <v/>
      </c>
      <c r="B327" s="54" t="str">
        <f>IF(A327&gt;$A$8*12,"",VLOOKUP(A327,Lists!$L$5:$N$605,2,FALSE))</f>
        <v/>
      </c>
      <c r="C327" s="54" t="str">
        <f>IF(A327&gt;$A$8*12,"",VLOOKUP(A327,Lists!$L$5:$N$605,3,FALSE))</f>
        <v/>
      </c>
      <c r="D327" s="53" t="str">
        <f t="shared" si="25"/>
        <v/>
      </c>
      <c r="E327" s="39" t="str">
        <f t="shared" si="26"/>
        <v/>
      </c>
      <c r="F327" s="39" t="str">
        <f t="shared" si="27"/>
        <v/>
      </c>
      <c r="G327" s="39" t="str">
        <f t="shared" si="28"/>
        <v/>
      </c>
      <c r="H327" s="39" t="str">
        <f>IF(A327&gt;$A$8*12,"",VLOOKUP(A327,Lists!$L$5:$O$605,4,FALSE))</f>
        <v/>
      </c>
      <c r="I327" s="39" t="str">
        <f t="shared" si="29"/>
        <v/>
      </c>
    </row>
    <row r="328" spans="1:9" x14ac:dyDescent="0.25">
      <c r="A328" s="54" t="str">
        <f t="shared" si="24"/>
        <v/>
      </c>
      <c r="B328" s="54" t="str">
        <f>IF(A328&gt;$A$8*12,"",VLOOKUP(A328,Lists!$L$5:$N$605,2,FALSE))</f>
        <v/>
      </c>
      <c r="C328" s="54" t="str">
        <f>IF(A328&gt;$A$8*12,"",VLOOKUP(A328,Lists!$L$5:$N$605,3,FALSE))</f>
        <v/>
      </c>
      <c r="D328" s="53" t="str">
        <f t="shared" si="25"/>
        <v/>
      </c>
      <c r="E328" s="39" t="str">
        <f t="shared" si="26"/>
        <v/>
      </c>
      <c r="F328" s="39" t="str">
        <f t="shared" si="27"/>
        <v/>
      </c>
      <c r="G328" s="39" t="str">
        <f t="shared" si="28"/>
        <v/>
      </c>
      <c r="H328" s="39" t="str">
        <f>IF(A328&gt;$A$8*12,"",VLOOKUP(A328,Lists!$L$5:$O$605,4,FALSE))</f>
        <v/>
      </c>
      <c r="I328" s="39" t="str">
        <f t="shared" si="29"/>
        <v/>
      </c>
    </row>
    <row r="329" spans="1:9" x14ac:dyDescent="0.25">
      <c r="A329" s="54" t="str">
        <f t="shared" si="24"/>
        <v/>
      </c>
      <c r="B329" s="54" t="str">
        <f>IF(A329&gt;$A$8*12,"",VLOOKUP(A329,Lists!$L$5:$N$605,2,FALSE))</f>
        <v/>
      </c>
      <c r="C329" s="54" t="str">
        <f>IF(A329&gt;$A$8*12,"",VLOOKUP(A329,Lists!$L$5:$N$605,3,FALSE))</f>
        <v/>
      </c>
      <c r="D329" s="53" t="str">
        <f t="shared" si="25"/>
        <v/>
      </c>
      <c r="E329" s="39" t="str">
        <f t="shared" si="26"/>
        <v/>
      </c>
      <c r="F329" s="39" t="str">
        <f t="shared" si="27"/>
        <v/>
      </c>
      <c r="G329" s="39" t="str">
        <f t="shared" si="28"/>
        <v/>
      </c>
      <c r="H329" s="39" t="str">
        <f>IF(A329&gt;$A$8*12,"",VLOOKUP(A329,Lists!$L$5:$O$605,4,FALSE))</f>
        <v/>
      </c>
      <c r="I329" s="39" t="str">
        <f t="shared" si="29"/>
        <v/>
      </c>
    </row>
    <row r="330" spans="1:9" x14ac:dyDescent="0.25">
      <c r="A330" s="54" t="str">
        <f t="shared" si="24"/>
        <v/>
      </c>
      <c r="B330" s="54" t="str">
        <f>IF(A330&gt;$A$8*12,"",VLOOKUP(A330,Lists!$L$5:$N$605,2,FALSE))</f>
        <v/>
      </c>
      <c r="C330" s="54" t="str">
        <f>IF(A330&gt;$A$8*12,"",VLOOKUP(A330,Lists!$L$5:$N$605,3,FALSE))</f>
        <v/>
      </c>
      <c r="D330" s="53" t="str">
        <f t="shared" si="25"/>
        <v/>
      </c>
      <c r="E330" s="39" t="str">
        <f t="shared" si="26"/>
        <v/>
      </c>
      <c r="F330" s="39" t="str">
        <f t="shared" si="27"/>
        <v/>
      </c>
      <c r="G330" s="39" t="str">
        <f t="shared" si="28"/>
        <v/>
      </c>
      <c r="H330" s="39" t="str">
        <f>IF(A330&gt;$A$8*12,"",VLOOKUP(A330,Lists!$L$5:$O$605,4,FALSE))</f>
        <v/>
      </c>
      <c r="I330" s="39" t="str">
        <f t="shared" si="29"/>
        <v/>
      </c>
    </row>
    <row r="331" spans="1:9" x14ac:dyDescent="0.25">
      <c r="A331" s="54" t="str">
        <f t="shared" si="24"/>
        <v/>
      </c>
      <c r="B331" s="54" t="str">
        <f>IF(A331&gt;$A$8*12,"",VLOOKUP(A331,Lists!$L$5:$N$605,2,FALSE))</f>
        <v/>
      </c>
      <c r="C331" s="54" t="str">
        <f>IF(A331&gt;$A$8*12,"",VLOOKUP(A331,Lists!$L$5:$N$605,3,FALSE))</f>
        <v/>
      </c>
      <c r="D331" s="53" t="str">
        <f t="shared" si="25"/>
        <v/>
      </c>
      <c r="E331" s="39" t="str">
        <f t="shared" si="26"/>
        <v/>
      </c>
      <c r="F331" s="39" t="str">
        <f t="shared" si="27"/>
        <v/>
      </c>
      <c r="G331" s="39" t="str">
        <f t="shared" si="28"/>
        <v/>
      </c>
      <c r="H331" s="39" t="str">
        <f>IF(A331&gt;$A$8*12,"",VLOOKUP(A331,Lists!$L$5:$O$605,4,FALSE))</f>
        <v/>
      </c>
      <c r="I331" s="39" t="str">
        <f t="shared" si="29"/>
        <v/>
      </c>
    </row>
    <row r="332" spans="1:9" x14ac:dyDescent="0.25">
      <c r="A332" s="54" t="str">
        <f t="shared" ref="A332:A395" si="30">IF(A331&lt;($A$8*12),A331+1,"")</f>
        <v/>
      </c>
      <c r="B332" s="54" t="str">
        <f>IF(A332&gt;$A$8*12,"",VLOOKUP(A332,Lists!$L$5:$N$605,2,FALSE))</f>
        <v/>
      </c>
      <c r="C332" s="54" t="str">
        <f>IF(A332&gt;$A$8*12,"",VLOOKUP(A332,Lists!$L$5:$N$605,3,FALSE))</f>
        <v/>
      </c>
      <c r="D332" s="53" t="str">
        <f t="shared" ref="D332:D395" si="31">IF(A332&gt;$A$8*12,"",D331)</f>
        <v/>
      </c>
      <c r="E332" s="39" t="str">
        <f t="shared" ref="E332:E395" si="32">IF(A332&gt;$A$8*12,"",+I331)</f>
        <v/>
      </c>
      <c r="F332" s="39" t="str">
        <f t="shared" ref="F332:F395" si="33">IF(A332&gt;$A$8*12,"",F331)</f>
        <v/>
      </c>
      <c r="G332" s="39" t="str">
        <f t="shared" ref="G332:G395" si="34">IF(A332&gt;$A$8*12,"",ROUND((+E332+F332)*D332/12,0))</f>
        <v/>
      </c>
      <c r="H332" s="39" t="str">
        <f>IF(A332&gt;$A$8*12,"",VLOOKUP(A332,Lists!$L$5:$O$605,4,FALSE))</f>
        <v/>
      </c>
      <c r="I332" s="39" t="str">
        <f t="shared" ref="I332:I395" si="35">IF(A332&gt;$A$8*12,"",+E332+F332+G332-H332)</f>
        <v/>
      </c>
    </row>
    <row r="333" spans="1:9" x14ac:dyDescent="0.25">
      <c r="A333" s="54" t="str">
        <f t="shared" si="30"/>
        <v/>
      </c>
      <c r="B333" s="54" t="str">
        <f>IF(A333&gt;$A$8*12,"",VLOOKUP(A333,Lists!$L$5:$N$605,2,FALSE))</f>
        <v/>
      </c>
      <c r="C333" s="54" t="str">
        <f>IF(A333&gt;$A$8*12,"",VLOOKUP(A333,Lists!$L$5:$N$605,3,FALSE))</f>
        <v/>
      </c>
      <c r="D333" s="53" t="str">
        <f t="shared" si="31"/>
        <v/>
      </c>
      <c r="E333" s="39" t="str">
        <f t="shared" si="32"/>
        <v/>
      </c>
      <c r="F333" s="39" t="str">
        <f t="shared" si="33"/>
        <v/>
      </c>
      <c r="G333" s="39" t="str">
        <f t="shared" si="34"/>
        <v/>
      </c>
      <c r="H333" s="39" t="str">
        <f>IF(A333&gt;$A$8*12,"",VLOOKUP(A333,Lists!$L$5:$O$605,4,FALSE))</f>
        <v/>
      </c>
      <c r="I333" s="39" t="str">
        <f t="shared" si="35"/>
        <v/>
      </c>
    </row>
    <row r="334" spans="1:9" x14ac:dyDescent="0.25">
      <c r="A334" s="54" t="str">
        <f t="shared" si="30"/>
        <v/>
      </c>
      <c r="B334" s="54" t="str">
        <f>IF(A334&gt;$A$8*12,"",VLOOKUP(A334,Lists!$L$5:$N$605,2,FALSE))</f>
        <v/>
      </c>
      <c r="C334" s="54" t="str">
        <f>IF(A334&gt;$A$8*12,"",VLOOKUP(A334,Lists!$L$5:$N$605,3,FALSE))</f>
        <v/>
      </c>
      <c r="D334" s="53" t="str">
        <f t="shared" si="31"/>
        <v/>
      </c>
      <c r="E334" s="39" t="str">
        <f t="shared" si="32"/>
        <v/>
      </c>
      <c r="F334" s="39" t="str">
        <f t="shared" si="33"/>
        <v/>
      </c>
      <c r="G334" s="39" t="str">
        <f t="shared" si="34"/>
        <v/>
      </c>
      <c r="H334" s="39" t="str">
        <f>IF(A334&gt;$A$8*12,"",VLOOKUP(A334,Lists!$L$5:$O$605,4,FALSE))</f>
        <v/>
      </c>
      <c r="I334" s="39" t="str">
        <f t="shared" si="35"/>
        <v/>
      </c>
    </row>
    <row r="335" spans="1:9" x14ac:dyDescent="0.25">
      <c r="A335" s="54" t="str">
        <f t="shared" si="30"/>
        <v/>
      </c>
      <c r="B335" s="54" t="str">
        <f>IF(A335&gt;$A$8*12,"",VLOOKUP(A335,Lists!$L$5:$N$605,2,FALSE))</f>
        <v/>
      </c>
      <c r="C335" s="54" t="str">
        <f>IF(A335&gt;$A$8*12,"",VLOOKUP(A335,Lists!$L$5:$N$605,3,FALSE))</f>
        <v/>
      </c>
      <c r="D335" s="53" t="str">
        <f t="shared" si="31"/>
        <v/>
      </c>
      <c r="E335" s="39" t="str">
        <f t="shared" si="32"/>
        <v/>
      </c>
      <c r="F335" s="39" t="str">
        <f t="shared" si="33"/>
        <v/>
      </c>
      <c r="G335" s="39" t="str">
        <f t="shared" si="34"/>
        <v/>
      </c>
      <c r="H335" s="39" t="str">
        <f>IF(A335&gt;$A$8*12,"",VLOOKUP(A335,Lists!$L$5:$O$605,4,FALSE))</f>
        <v/>
      </c>
      <c r="I335" s="39" t="str">
        <f t="shared" si="35"/>
        <v/>
      </c>
    </row>
    <row r="336" spans="1:9" x14ac:dyDescent="0.25">
      <c r="A336" s="54" t="str">
        <f t="shared" si="30"/>
        <v/>
      </c>
      <c r="B336" s="54" t="str">
        <f>IF(A336&gt;$A$8*12,"",VLOOKUP(A336,Lists!$L$5:$N$605,2,FALSE))</f>
        <v/>
      </c>
      <c r="C336" s="54" t="str">
        <f>IF(A336&gt;$A$8*12,"",VLOOKUP(A336,Lists!$L$5:$N$605,3,FALSE))</f>
        <v/>
      </c>
      <c r="D336" s="53" t="str">
        <f t="shared" si="31"/>
        <v/>
      </c>
      <c r="E336" s="39" t="str">
        <f t="shared" si="32"/>
        <v/>
      </c>
      <c r="F336" s="39" t="str">
        <f t="shared" si="33"/>
        <v/>
      </c>
      <c r="G336" s="39" t="str">
        <f t="shared" si="34"/>
        <v/>
      </c>
      <c r="H336" s="39" t="str">
        <f>IF(A336&gt;$A$8*12,"",VLOOKUP(A336,Lists!$L$5:$O$605,4,FALSE))</f>
        <v/>
      </c>
      <c r="I336" s="39" t="str">
        <f t="shared" si="35"/>
        <v/>
      </c>
    </row>
    <row r="337" spans="1:9" x14ac:dyDescent="0.25">
      <c r="A337" s="54" t="str">
        <f t="shared" si="30"/>
        <v/>
      </c>
      <c r="B337" s="54" t="str">
        <f>IF(A337&gt;$A$8*12,"",VLOOKUP(A337,Lists!$L$5:$N$605,2,FALSE))</f>
        <v/>
      </c>
      <c r="C337" s="54" t="str">
        <f>IF(A337&gt;$A$8*12,"",VLOOKUP(A337,Lists!$L$5:$N$605,3,FALSE))</f>
        <v/>
      </c>
      <c r="D337" s="53" t="str">
        <f t="shared" si="31"/>
        <v/>
      </c>
      <c r="E337" s="39" t="str">
        <f t="shared" si="32"/>
        <v/>
      </c>
      <c r="F337" s="39" t="str">
        <f t="shared" si="33"/>
        <v/>
      </c>
      <c r="G337" s="39" t="str">
        <f t="shared" si="34"/>
        <v/>
      </c>
      <c r="H337" s="39" t="str">
        <f>IF(A337&gt;$A$8*12,"",VLOOKUP(A337,Lists!$L$5:$O$605,4,FALSE))</f>
        <v/>
      </c>
      <c r="I337" s="39" t="str">
        <f t="shared" si="35"/>
        <v/>
      </c>
    </row>
    <row r="338" spans="1:9" x14ac:dyDescent="0.25">
      <c r="A338" s="54" t="str">
        <f t="shared" si="30"/>
        <v/>
      </c>
      <c r="B338" s="54" t="str">
        <f>IF(A338&gt;$A$8*12,"",VLOOKUP(A338,Lists!$L$5:$N$605,2,FALSE))</f>
        <v/>
      </c>
      <c r="C338" s="54" t="str">
        <f>IF(A338&gt;$A$8*12,"",VLOOKUP(A338,Lists!$L$5:$N$605,3,FALSE))</f>
        <v/>
      </c>
      <c r="D338" s="53" t="str">
        <f t="shared" si="31"/>
        <v/>
      </c>
      <c r="E338" s="39" t="str">
        <f t="shared" si="32"/>
        <v/>
      </c>
      <c r="F338" s="39" t="str">
        <f t="shared" si="33"/>
        <v/>
      </c>
      <c r="G338" s="39" t="str">
        <f t="shared" si="34"/>
        <v/>
      </c>
      <c r="H338" s="39" t="str">
        <f>IF(A338&gt;$A$8*12,"",VLOOKUP(A338,Lists!$L$5:$O$605,4,FALSE))</f>
        <v/>
      </c>
      <c r="I338" s="39" t="str">
        <f t="shared" si="35"/>
        <v/>
      </c>
    </row>
    <row r="339" spans="1:9" x14ac:dyDescent="0.25">
      <c r="A339" s="54" t="str">
        <f t="shared" si="30"/>
        <v/>
      </c>
      <c r="B339" s="54" t="str">
        <f>IF(A339&gt;$A$8*12,"",VLOOKUP(A339,Lists!$L$5:$N$605,2,FALSE))</f>
        <v/>
      </c>
      <c r="C339" s="54" t="str">
        <f>IF(A339&gt;$A$8*12,"",VLOOKUP(A339,Lists!$L$5:$N$605,3,FALSE))</f>
        <v/>
      </c>
      <c r="D339" s="53" t="str">
        <f t="shared" si="31"/>
        <v/>
      </c>
      <c r="E339" s="39" t="str">
        <f t="shared" si="32"/>
        <v/>
      </c>
      <c r="F339" s="39" t="str">
        <f t="shared" si="33"/>
        <v/>
      </c>
      <c r="G339" s="39" t="str">
        <f t="shared" si="34"/>
        <v/>
      </c>
      <c r="H339" s="39" t="str">
        <f>IF(A339&gt;$A$8*12,"",VLOOKUP(A339,Lists!$L$5:$O$605,4,FALSE))</f>
        <v/>
      </c>
      <c r="I339" s="39" t="str">
        <f t="shared" si="35"/>
        <v/>
      </c>
    </row>
    <row r="340" spans="1:9" x14ac:dyDescent="0.25">
      <c r="A340" s="54" t="str">
        <f t="shared" si="30"/>
        <v/>
      </c>
      <c r="B340" s="54" t="str">
        <f>IF(A340&gt;$A$8*12,"",VLOOKUP(A340,Lists!$L$5:$N$605,2,FALSE))</f>
        <v/>
      </c>
      <c r="C340" s="54" t="str">
        <f>IF(A340&gt;$A$8*12,"",VLOOKUP(A340,Lists!$L$5:$N$605,3,FALSE))</f>
        <v/>
      </c>
      <c r="D340" s="53" t="str">
        <f t="shared" si="31"/>
        <v/>
      </c>
      <c r="E340" s="39" t="str">
        <f t="shared" si="32"/>
        <v/>
      </c>
      <c r="F340" s="39" t="str">
        <f t="shared" si="33"/>
        <v/>
      </c>
      <c r="G340" s="39" t="str">
        <f t="shared" si="34"/>
        <v/>
      </c>
      <c r="H340" s="39" t="str">
        <f>IF(A340&gt;$A$8*12,"",VLOOKUP(A340,Lists!$L$5:$O$605,4,FALSE))</f>
        <v/>
      </c>
      <c r="I340" s="39" t="str">
        <f t="shared" si="35"/>
        <v/>
      </c>
    </row>
    <row r="341" spans="1:9" x14ac:dyDescent="0.25">
      <c r="A341" s="54" t="str">
        <f t="shared" si="30"/>
        <v/>
      </c>
      <c r="B341" s="54" t="str">
        <f>IF(A341&gt;$A$8*12,"",VLOOKUP(A341,Lists!$L$5:$N$605,2,FALSE))</f>
        <v/>
      </c>
      <c r="C341" s="54" t="str">
        <f>IF(A341&gt;$A$8*12,"",VLOOKUP(A341,Lists!$L$5:$N$605,3,FALSE))</f>
        <v/>
      </c>
      <c r="D341" s="53" t="str">
        <f t="shared" si="31"/>
        <v/>
      </c>
      <c r="E341" s="39" t="str">
        <f t="shared" si="32"/>
        <v/>
      </c>
      <c r="F341" s="39" t="str">
        <f t="shared" si="33"/>
        <v/>
      </c>
      <c r="G341" s="39" t="str">
        <f t="shared" si="34"/>
        <v/>
      </c>
      <c r="H341" s="39" t="str">
        <f>IF(A341&gt;$A$8*12,"",VLOOKUP(A341,Lists!$L$5:$O$605,4,FALSE))</f>
        <v/>
      </c>
      <c r="I341" s="39" t="str">
        <f t="shared" si="35"/>
        <v/>
      </c>
    </row>
    <row r="342" spans="1:9" x14ac:dyDescent="0.25">
      <c r="A342" s="54" t="str">
        <f t="shared" si="30"/>
        <v/>
      </c>
      <c r="B342" s="54" t="str">
        <f>IF(A342&gt;$A$8*12,"",VLOOKUP(A342,Lists!$L$5:$N$605,2,FALSE))</f>
        <v/>
      </c>
      <c r="C342" s="54" t="str">
        <f>IF(A342&gt;$A$8*12,"",VLOOKUP(A342,Lists!$L$5:$N$605,3,FALSE))</f>
        <v/>
      </c>
      <c r="D342" s="53" t="str">
        <f t="shared" si="31"/>
        <v/>
      </c>
      <c r="E342" s="39" t="str">
        <f t="shared" si="32"/>
        <v/>
      </c>
      <c r="F342" s="39" t="str">
        <f t="shared" si="33"/>
        <v/>
      </c>
      <c r="G342" s="39" t="str">
        <f t="shared" si="34"/>
        <v/>
      </c>
      <c r="H342" s="39" t="str">
        <f>IF(A342&gt;$A$8*12,"",VLOOKUP(A342,Lists!$L$5:$O$605,4,FALSE))</f>
        <v/>
      </c>
      <c r="I342" s="39" t="str">
        <f t="shared" si="35"/>
        <v/>
      </c>
    </row>
    <row r="343" spans="1:9" x14ac:dyDescent="0.25">
      <c r="A343" s="54" t="str">
        <f t="shared" si="30"/>
        <v/>
      </c>
      <c r="B343" s="54" t="str">
        <f>IF(A343&gt;$A$8*12,"",VLOOKUP(A343,Lists!$L$5:$N$605,2,FALSE))</f>
        <v/>
      </c>
      <c r="C343" s="54" t="str">
        <f>IF(A343&gt;$A$8*12,"",VLOOKUP(A343,Lists!$L$5:$N$605,3,FALSE))</f>
        <v/>
      </c>
      <c r="D343" s="53" t="str">
        <f t="shared" si="31"/>
        <v/>
      </c>
      <c r="E343" s="39" t="str">
        <f t="shared" si="32"/>
        <v/>
      </c>
      <c r="F343" s="39" t="str">
        <f t="shared" si="33"/>
        <v/>
      </c>
      <c r="G343" s="39" t="str">
        <f t="shared" si="34"/>
        <v/>
      </c>
      <c r="H343" s="39" t="str">
        <f>IF(A343&gt;$A$8*12,"",VLOOKUP(A343,Lists!$L$5:$O$605,4,FALSE))</f>
        <v/>
      </c>
      <c r="I343" s="39" t="str">
        <f t="shared" si="35"/>
        <v/>
      </c>
    </row>
    <row r="344" spans="1:9" x14ac:dyDescent="0.25">
      <c r="A344" s="54" t="str">
        <f t="shared" si="30"/>
        <v/>
      </c>
      <c r="B344" s="54" t="str">
        <f>IF(A344&gt;$A$8*12,"",VLOOKUP(A344,Lists!$L$5:$N$605,2,FALSE))</f>
        <v/>
      </c>
      <c r="C344" s="54" t="str">
        <f>IF(A344&gt;$A$8*12,"",VLOOKUP(A344,Lists!$L$5:$N$605,3,FALSE))</f>
        <v/>
      </c>
      <c r="D344" s="53" t="str">
        <f t="shared" si="31"/>
        <v/>
      </c>
      <c r="E344" s="39" t="str">
        <f t="shared" si="32"/>
        <v/>
      </c>
      <c r="F344" s="39" t="str">
        <f t="shared" si="33"/>
        <v/>
      </c>
      <c r="G344" s="39" t="str">
        <f t="shared" si="34"/>
        <v/>
      </c>
      <c r="H344" s="39" t="str">
        <f>IF(A344&gt;$A$8*12,"",VLOOKUP(A344,Lists!$L$5:$O$605,4,FALSE))</f>
        <v/>
      </c>
      <c r="I344" s="39" t="str">
        <f t="shared" si="35"/>
        <v/>
      </c>
    </row>
    <row r="345" spans="1:9" x14ac:dyDescent="0.25">
      <c r="A345" s="54" t="str">
        <f t="shared" si="30"/>
        <v/>
      </c>
      <c r="B345" s="54" t="str">
        <f>IF(A345&gt;$A$8*12,"",VLOOKUP(A345,Lists!$L$5:$N$605,2,FALSE))</f>
        <v/>
      </c>
      <c r="C345" s="54" t="str">
        <f>IF(A345&gt;$A$8*12,"",VLOOKUP(A345,Lists!$L$5:$N$605,3,FALSE))</f>
        <v/>
      </c>
      <c r="D345" s="53" t="str">
        <f t="shared" si="31"/>
        <v/>
      </c>
      <c r="E345" s="39" t="str">
        <f t="shared" si="32"/>
        <v/>
      </c>
      <c r="F345" s="39" t="str">
        <f t="shared" si="33"/>
        <v/>
      </c>
      <c r="G345" s="39" t="str">
        <f t="shared" si="34"/>
        <v/>
      </c>
      <c r="H345" s="39" t="str">
        <f>IF(A345&gt;$A$8*12,"",VLOOKUP(A345,Lists!$L$5:$O$605,4,FALSE))</f>
        <v/>
      </c>
      <c r="I345" s="39" t="str">
        <f t="shared" si="35"/>
        <v/>
      </c>
    </row>
    <row r="346" spans="1:9" x14ac:dyDescent="0.25">
      <c r="A346" s="54" t="str">
        <f t="shared" si="30"/>
        <v/>
      </c>
      <c r="B346" s="54" t="str">
        <f>IF(A346&gt;$A$8*12,"",VLOOKUP(A346,Lists!$L$5:$N$605,2,FALSE))</f>
        <v/>
      </c>
      <c r="C346" s="54" t="str">
        <f>IF(A346&gt;$A$8*12,"",VLOOKUP(A346,Lists!$L$5:$N$605,3,FALSE))</f>
        <v/>
      </c>
      <c r="D346" s="53" t="str">
        <f t="shared" si="31"/>
        <v/>
      </c>
      <c r="E346" s="39" t="str">
        <f t="shared" si="32"/>
        <v/>
      </c>
      <c r="F346" s="39" t="str">
        <f t="shared" si="33"/>
        <v/>
      </c>
      <c r="G346" s="39" t="str">
        <f t="shared" si="34"/>
        <v/>
      </c>
      <c r="H346" s="39" t="str">
        <f>IF(A346&gt;$A$8*12,"",VLOOKUP(A346,Lists!$L$5:$O$605,4,FALSE))</f>
        <v/>
      </c>
      <c r="I346" s="39" t="str">
        <f t="shared" si="35"/>
        <v/>
      </c>
    </row>
    <row r="347" spans="1:9" x14ac:dyDescent="0.25">
      <c r="A347" s="54" t="str">
        <f t="shared" si="30"/>
        <v/>
      </c>
      <c r="B347" s="54" t="str">
        <f>IF(A347&gt;$A$8*12,"",VLOOKUP(A347,Lists!$L$5:$N$605,2,FALSE))</f>
        <v/>
      </c>
      <c r="C347" s="54" t="str">
        <f>IF(A347&gt;$A$8*12,"",VLOOKUP(A347,Lists!$L$5:$N$605,3,FALSE))</f>
        <v/>
      </c>
      <c r="D347" s="53" t="str">
        <f t="shared" si="31"/>
        <v/>
      </c>
      <c r="E347" s="39" t="str">
        <f t="shared" si="32"/>
        <v/>
      </c>
      <c r="F347" s="39" t="str">
        <f t="shared" si="33"/>
        <v/>
      </c>
      <c r="G347" s="39" t="str">
        <f t="shared" si="34"/>
        <v/>
      </c>
      <c r="H347" s="39" t="str">
        <f>IF(A347&gt;$A$8*12,"",VLOOKUP(A347,Lists!$L$5:$O$605,4,FALSE))</f>
        <v/>
      </c>
      <c r="I347" s="39" t="str">
        <f t="shared" si="35"/>
        <v/>
      </c>
    </row>
    <row r="348" spans="1:9" x14ac:dyDescent="0.25">
      <c r="A348" s="54" t="str">
        <f t="shared" si="30"/>
        <v/>
      </c>
      <c r="B348" s="54" t="str">
        <f>IF(A348&gt;$A$8*12,"",VLOOKUP(A348,Lists!$L$5:$N$605,2,FALSE))</f>
        <v/>
      </c>
      <c r="C348" s="54" t="str">
        <f>IF(A348&gt;$A$8*12,"",VLOOKUP(A348,Lists!$L$5:$N$605,3,FALSE))</f>
        <v/>
      </c>
      <c r="D348" s="53" t="str">
        <f t="shared" si="31"/>
        <v/>
      </c>
      <c r="E348" s="39" t="str">
        <f t="shared" si="32"/>
        <v/>
      </c>
      <c r="F348" s="39" t="str">
        <f t="shared" si="33"/>
        <v/>
      </c>
      <c r="G348" s="39" t="str">
        <f t="shared" si="34"/>
        <v/>
      </c>
      <c r="H348" s="39" t="str">
        <f>IF(A348&gt;$A$8*12,"",VLOOKUP(A348,Lists!$L$5:$O$605,4,FALSE))</f>
        <v/>
      </c>
      <c r="I348" s="39" t="str">
        <f t="shared" si="35"/>
        <v/>
      </c>
    </row>
    <row r="349" spans="1:9" x14ac:dyDescent="0.25">
      <c r="A349" s="54" t="str">
        <f t="shared" si="30"/>
        <v/>
      </c>
      <c r="B349" s="54" t="str">
        <f>IF(A349&gt;$A$8*12,"",VLOOKUP(A349,Lists!$L$5:$N$605,2,FALSE))</f>
        <v/>
      </c>
      <c r="C349" s="54" t="str">
        <f>IF(A349&gt;$A$8*12,"",VLOOKUP(A349,Lists!$L$5:$N$605,3,FALSE))</f>
        <v/>
      </c>
      <c r="D349" s="53" t="str">
        <f t="shared" si="31"/>
        <v/>
      </c>
      <c r="E349" s="39" t="str">
        <f t="shared" si="32"/>
        <v/>
      </c>
      <c r="F349" s="39" t="str">
        <f t="shared" si="33"/>
        <v/>
      </c>
      <c r="G349" s="39" t="str">
        <f t="shared" si="34"/>
        <v/>
      </c>
      <c r="H349" s="39" t="str">
        <f>IF(A349&gt;$A$8*12,"",VLOOKUP(A349,Lists!$L$5:$O$605,4,FALSE))</f>
        <v/>
      </c>
      <c r="I349" s="39" t="str">
        <f t="shared" si="35"/>
        <v/>
      </c>
    </row>
    <row r="350" spans="1:9" x14ac:dyDescent="0.25">
      <c r="A350" s="54" t="str">
        <f t="shared" si="30"/>
        <v/>
      </c>
      <c r="B350" s="54" t="str">
        <f>IF(A350&gt;$A$8*12,"",VLOOKUP(A350,Lists!$L$5:$N$605,2,FALSE))</f>
        <v/>
      </c>
      <c r="C350" s="54" t="str">
        <f>IF(A350&gt;$A$8*12,"",VLOOKUP(A350,Lists!$L$5:$N$605,3,FALSE))</f>
        <v/>
      </c>
      <c r="D350" s="53" t="str">
        <f t="shared" si="31"/>
        <v/>
      </c>
      <c r="E350" s="39" t="str">
        <f t="shared" si="32"/>
        <v/>
      </c>
      <c r="F350" s="39" t="str">
        <f t="shared" si="33"/>
        <v/>
      </c>
      <c r="G350" s="39" t="str">
        <f t="shared" si="34"/>
        <v/>
      </c>
      <c r="H350" s="39" t="str">
        <f>IF(A350&gt;$A$8*12,"",VLOOKUP(A350,Lists!$L$5:$O$605,4,FALSE))</f>
        <v/>
      </c>
      <c r="I350" s="39" t="str">
        <f t="shared" si="35"/>
        <v/>
      </c>
    </row>
    <row r="351" spans="1:9" x14ac:dyDescent="0.25">
      <c r="A351" s="54" t="str">
        <f t="shared" si="30"/>
        <v/>
      </c>
      <c r="B351" s="54" t="str">
        <f>IF(A351&gt;$A$8*12,"",VLOOKUP(A351,Lists!$L$5:$N$605,2,FALSE))</f>
        <v/>
      </c>
      <c r="C351" s="54" t="str">
        <f>IF(A351&gt;$A$8*12,"",VLOOKUP(A351,Lists!$L$5:$N$605,3,FALSE))</f>
        <v/>
      </c>
      <c r="D351" s="53" t="str">
        <f t="shared" si="31"/>
        <v/>
      </c>
      <c r="E351" s="39" t="str">
        <f t="shared" si="32"/>
        <v/>
      </c>
      <c r="F351" s="39" t="str">
        <f t="shared" si="33"/>
        <v/>
      </c>
      <c r="G351" s="39" t="str">
        <f t="shared" si="34"/>
        <v/>
      </c>
      <c r="H351" s="39" t="str">
        <f>IF(A351&gt;$A$8*12,"",VLOOKUP(A351,Lists!$L$5:$O$605,4,FALSE))</f>
        <v/>
      </c>
      <c r="I351" s="39" t="str">
        <f t="shared" si="35"/>
        <v/>
      </c>
    </row>
    <row r="352" spans="1:9" x14ac:dyDescent="0.25">
      <c r="A352" s="54" t="str">
        <f t="shared" si="30"/>
        <v/>
      </c>
      <c r="B352" s="54" t="str">
        <f>IF(A352&gt;$A$8*12,"",VLOOKUP(A352,Lists!$L$5:$N$605,2,FALSE))</f>
        <v/>
      </c>
      <c r="C352" s="54" t="str">
        <f>IF(A352&gt;$A$8*12,"",VLOOKUP(A352,Lists!$L$5:$N$605,3,FALSE))</f>
        <v/>
      </c>
      <c r="D352" s="53" t="str">
        <f t="shared" si="31"/>
        <v/>
      </c>
      <c r="E352" s="39" t="str">
        <f t="shared" si="32"/>
        <v/>
      </c>
      <c r="F352" s="39" t="str">
        <f t="shared" si="33"/>
        <v/>
      </c>
      <c r="G352" s="39" t="str">
        <f t="shared" si="34"/>
        <v/>
      </c>
      <c r="H352" s="39" t="str">
        <f>IF(A352&gt;$A$8*12,"",VLOOKUP(A352,Lists!$L$5:$O$605,4,FALSE))</f>
        <v/>
      </c>
      <c r="I352" s="39" t="str">
        <f t="shared" si="35"/>
        <v/>
      </c>
    </row>
    <row r="353" spans="1:9" x14ac:dyDescent="0.25">
      <c r="A353" s="54" t="str">
        <f t="shared" si="30"/>
        <v/>
      </c>
      <c r="B353" s="54" t="str">
        <f>IF(A353&gt;$A$8*12,"",VLOOKUP(A353,Lists!$L$5:$N$605,2,FALSE))</f>
        <v/>
      </c>
      <c r="C353" s="54" t="str">
        <f>IF(A353&gt;$A$8*12,"",VLOOKUP(A353,Lists!$L$5:$N$605,3,FALSE))</f>
        <v/>
      </c>
      <c r="D353" s="53" t="str">
        <f t="shared" si="31"/>
        <v/>
      </c>
      <c r="E353" s="39" t="str">
        <f t="shared" si="32"/>
        <v/>
      </c>
      <c r="F353" s="39" t="str">
        <f t="shared" si="33"/>
        <v/>
      </c>
      <c r="G353" s="39" t="str">
        <f t="shared" si="34"/>
        <v/>
      </c>
      <c r="H353" s="39" t="str">
        <f>IF(A353&gt;$A$8*12,"",VLOOKUP(A353,Lists!$L$5:$O$605,4,FALSE))</f>
        <v/>
      </c>
      <c r="I353" s="39" t="str">
        <f t="shared" si="35"/>
        <v/>
      </c>
    </row>
    <row r="354" spans="1:9" x14ac:dyDescent="0.25">
      <c r="A354" s="54" t="str">
        <f t="shared" si="30"/>
        <v/>
      </c>
      <c r="B354" s="54" t="str">
        <f>IF(A354&gt;$A$8*12,"",VLOOKUP(A354,Lists!$L$5:$N$605,2,FALSE))</f>
        <v/>
      </c>
      <c r="C354" s="54" t="str">
        <f>IF(A354&gt;$A$8*12,"",VLOOKUP(A354,Lists!$L$5:$N$605,3,FALSE))</f>
        <v/>
      </c>
      <c r="D354" s="53" t="str">
        <f t="shared" si="31"/>
        <v/>
      </c>
      <c r="E354" s="39" t="str">
        <f t="shared" si="32"/>
        <v/>
      </c>
      <c r="F354" s="39" t="str">
        <f t="shared" si="33"/>
        <v/>
      </c>
      <c r="G354" s="39" t="str">
        <f t="shared" si="34"/>
        <v/>
      </c>
      <c r="H354" s="39" t="str">
        <f>IF(A354&gt;$A$8*12,"",VLOOKUP(A354,Lists!$L$5:$O$605,4,FALSE))</f>
        <v/>
      </c>
      <c r="I354" s="39" t="str">
        <f t="shared" si="35"/>
        <v/>
      </c>
    </row>
    <row r="355" spans="1:9" x14ac:dyDescent="0.25">
      <c r="A355" s="54" t="str">
        <f t="shared" si="30"/>
        <v/>
      </c>
      <c r="B355" s="54" t="str">
        <f>IF(A355&gt;$A$8*12,"",VLOOKUP(A355,Lists!$L$5:$N$605,2,FALSE))</f>
        <v/>
      </c>
      <c r="C355" s="54" t="str">
        <f>IF(A355&gt;$A$8*12,"",VLOOKUP(A355,Lists!$L$5:$N$605,3,FALSE))</f>
        <v/>
      </c>
      <c r="D355" s="53" t="str">
        <f t="shared" si="31"/>
        <v/>
      </c>
      <c r="E355" s="39" t="str">
        <f t="shared" si="32"/>
        <v/>
      </c>
      <c r="F355" s="39" t="str">
        <f t="shared" si="33"/>
        <v/>
      </c>
      <c r="G355" s="39" t="str">
        <f t="shared" si="34"/>
        <v/>
      </c>
      <c r="H355" s="39" t="str">
        <f>IF(A355&gt;$A$8*12,"",VLOOKUP(A355,Lists!$L$5:$O$605,4,FALSE))</f>
        <v/>
      </c>
      <c r="I355" s="39" t="str">
        <f t="shared" si="35"/>
        <v/>
      </c>
    </row>
    <row r="356" spans="1:9" x14ac:dyDescent="0.25">
      <c r="A356" s="54" t="str">
        <f t="shared" si="30"/>
        <v/>
      </c>
      <c r="B356" s="54" t="str">
        <f>IF(A356&gt;$A$8*12,"",VLOOKUP(A356,Lists!$L$5:$N$605,2,FALSE))</f>
        <v/>
      </c>
      <c r="C356" s="54" t="str">
        <f>IF(A356&gt;$A$8*12,"",VLOOKUP(A356,Lists!$L$5:$N$605,3,FALSE))</f>
        <v/>
      </c>
      <c r="D356" s="53" t="str">
        <f t="shared" si="31"/>
        <v/>
      </c>
      <c r="E356" s="39" t="str">
        <f t="shared" si="32"/>
        <v/>
      </c>
      <c r="F356" s="39" t="str">
        <f t="shared" si="33"/>
        <v/>
      </c>
      <c r="G356" s="39" t="str">
        <f t="shared" si="34"/>
        <v/>
      </c>
      <c r="H356" s="39" t="str">
        <f>IF(A356&gt;$A$8*12,"",VLOOKUP(A356,Lists!$L$5:$O$605,4,FALSE))</f>
        <v/>
      </c>
      <c r="I356" s="39" t="str">
        <f t="shared" si="35"/>
        <v/>
      </c>
    </row>
    <row r="357" spans="1:9" x14ac:dyDescent="0.25">
      <c r="A357" s="54" t="str">
        <f t="shared" si="30"/>
        <v/>
      </c>
      <c r="B357" s="54" t="str">
        <f>IF(A357&gt;$A$8*12,"",VLOOKUP(A357,Lists!$L$5:$N$605,2,FALSE))</f>
        <v/>
      </c>
      <c r="C357" s="54" t="str">
        <f>IF(A357&gt;$A$8*12,"",VLOOKUP(A357,Lists!$L$5:$N$605,3,FALSE))</f>
        <v/>
      </c>
      <c r="D357" s="53" t="str">
        <f t="shared" si="31"/>
        <v/>
      </c>
      <c r="E357" s="39" t="str">
        <f t="shared" si="32"/>
        <v/>
      </c>
      <c r="F357" s="39" t="str">
        <f t="shared" si="33"/>
        <v/>
      </c>
      <c r="G357" s="39" t="str">
        <f t="shared" si="34"/>
        <v/>
      </c>
      <c r="H357" s="39" t="str">
        <f>IF(A357&gt;$A$8*12,"",VLOOKUP(A357,Lists!$L$5:$O$605,4,FALSE))</f>
        <v/>
      </c>
      <c r="I357" s="39" t="str">
        <f t="shared" si="35"/>
        <v/>
      </c>
    </row>
    <row r="358" spans="1:9" x14ac:dyDescent="0.25">
      <c r="A358" s="54" t="str">
        <f t="shared" si="30"/>
        <v/>
      </c>
      <c r="B358" s="54" t="str">
        <f>IF(A358&gt;$A$8*12,"",VLOOKUP(A358,Lists!$L$5:$N$605,2,FALSE))</f>
        <v/>
      </c>
      <c r="C358" s="54" t="str">
        <f>IF(A358&gt;$A$8*12,"",VLOOKUP(A358,Lists!$L$5:$N$605,3,FALSE))</f>
        <v/>
      </c>
      <c r="D358" s="53" t="str">
        <f t="shared" si="31"/>
        <v/>
      </c>
      <c r="E358" s="39" t="str">
        <f t="shared" si="32"/>
        <v/>
      </c>
      <c r="F358" s="39" t="str">
        <f t="shared" si="33"/>
        <v/>
      </c>
      <c r="G358" s="39" t="str">
        <f t="shared" si="34"/>
        <v/>
      </c>
      <c r="H358" s="39" t="str">
        <f>IF(A358&gt;$A$8*12,"",VLOOKUP(A358,Lists!$L$5:$O$605,4,FALSE))</f>
        <v/>
      </c>
      <c r="I358" s="39" t="str">
        <f t="shared" si="35"/>
        <v/>
      </c>
    </row>
    <row r="359" spans="1:9" x14ac:dyDescent="0.25">
      <c r="A359" s="54" t="str">
        <f t="shared" si="30"/>
        <v/>
      </c>
      <c r="B359" s="54" t="str">
        <f>IF(A359&gt;$A$8*12,"",VLOOKUP(A359,Lists!$L$5:$N$605,2,FALSE))</f>
        <v/>
      </c>
      <c r="C359" s="54" t="str">
        <f>IF(A359&gt;$A$8*12,"",VLOOKUP(A359,Lists!$L$5:$N$605,3,FALSE))</f>
        <v/>
      </c>
      <c r="D359" s="53" t="str">
        <f t="shared" si="31"/>
        <v/>
      </c>
      <c r="E359" s="39" t="str">
        <f t="shared" si="32"/>
        <v/>
      </c>
      <c r="F359" s="39" t="str">
        <f t="shared" si="33"/>
        <v/>
      </c>
      <c r="G359" s="39" t="str">
        <f t="shared" si="34"/>
        <v/>
      </c>
      <c r="H359" s="39" t="str">
        <f>IF(A359&gt;$A$8*12,"",VLOOKUP(A359,Lists!$L$5:$O$605,4,FALSE))</f>
        <v/>
      </c>
      <c r="I359" s="39" t="str">
        <f t="shared" si="35"/>
        <v/>
      </c>
    </row>
    <row r="360" spans="1:9" x14ac:dyDescent="0.25">
      <c r="A360" s="54" t="str">
        <f t="shared" si="30"/>
        <v/>
      </c>
      <c r="B360" s="54" t="str">
        <f>IF(A360&gt;$A$8*12,"",VLOOKUP(A360,Lists!$L$5:$N$605,2,FALSE))</f>
        <v/>
      </c>
      <c r="C360" s="54" t="str">
        <f>IF(A360&gt;$A$8*12,"",VLOOKUP(A360,Lists!$L$5:$N$605,3,FALSE))</f>
        <v/>
      </c>
      <c r="D360" s="53" t="str">
        <f t="shared" si="31"/>
        <v/>
      </c>
      <c r="E360" s="39" t="str">
        <f t="shared" si="32"/>
        <v/>
      </c>
      <c r="F360" s="39" t="str">
        <f t="shared" si="33"/>
        <v/>
      </c>
      <c r="G360" s="39" t="str">
        <f t="shared" si="34"/>
        <v/>
      </c>
      <c r="H360" s="39" t="str">
        <f>IF(A360&gt;$A$8*12,"",VLOOKUP(A360,Lists!$L$5:$O$605,4,FALSE))</f>
        <v/>
      </c>
      <c r="I360" s="39" t="str">
        <f t="shared" si="35"/>
        <v/>
      </c>
    </row>
    <row r="361" spans="1:9" x14ac:dyDescent="0.25">
      <c r="A361" s="54" t="str">
        <f t="shared" si="30"/>
        <v/>
      </c>
      <c r="B361" s="54" t="str">
        <f>IF(A361&gt;$A$8*12,"",VLOOKUP(A361,Lists!$L$5:$N$605,2,FALSE))</f>
        <v/>
      </c>
      <c r="C361" s="54" t="str">
        <f>IF(A361&gt;$A$8*12,"",VLOOKUP(A361,Lists!$L$5:$N$605,3,FALSE))</f>
        <v/>
      </c>
      <c r="D361" s="53" t="str">
        <f t="shared" si="31"/>
        <v/>
      </c>
      <c r="E361" s="39" t="str">
        <f t="shared" si="32"/>
        <v/>
      </c>
      <c r="F361" s="39" t="str">
        <f t="shared" si="33"/>
        <v/>
      </c>
      <c r="G361" s="39" t="str">
        <f t="shared" si="34"/>
        <v/>
      </c>
      <c r="H361" s="39" t="str">
        <f>IF(A361&gt;$A$8*12,"",VLOOKUP(A361,Lists!$L$5:$O$605,4,FALSE))</f>
        <v/>
      </c>
      <c r="I361" s="39" t="str">
        <f t="shared" si="35"/>
        <v/>
      </c>
    </row>
    <row r="362" spans="1:9" x14ac:dyDescent="0.25">
      <c r="A362" s="54" t="str">
        <f t="shared" si="30"/>
        <v/>
      </c>
      <c r="B362" s="54" t="str">
        <f>IF(A362&gt;$A$8*12,"",VLOOKUP(A362,Lists!$L$5:$N$605,2,FALSE))</f>
        <v/>
      </c>
      <c r="C362" s="54" t="str">
        <f>IF(A362&gt;$A$8*12,"",VLOOKUP(A362,Lists!$L$5:$N$605,3,FALSE))</f>
        <v/>
      </c>
      <c r="D362" s="53" t="str">
        <f t="shared" si="31"/>
        <v/>
      </c>
      <c r="E362" s="39" t="str">
        <f t="shared" si="32"/>
        <v/>
      </c>
      <c r="F362" s="39" t="str">
        <f t="shared" si="33"/>
        <v/>
      </c>
      <c r="G362" s="39" t="str">
        <f t="shared" si="34"/>
        <v/>
      </c>
      <c r="H362" s="39" t="str">
        <f>IF(A362&gt;$A$8*12,"",VLOOKUP(A362,Lists!$L$5:$O$605,4,FALSE))</f>
        <v/>
      </c>
      <c r="I362" s="39" t="str">
        <f t="shared" si="35"/>
        <v/>
      </c>
    </row>
    <row r="363" spans="1:9" x14ac:dyDescent="0.25">
      <c r="A363" s="54" t="str">
        <f t="shared" si="30"/>
        <v/>
      </c>
      <c r="B363" s="54" t="str">
        <f>IF(A363&gt;$A$8*12,"",VLOOKUP(A363,Lists!$L$5:$N$605,2,FALSE))</f>
        <v/>
      </c>
      <c r="C363" s="54" t="str">
        <f>IF(A363&gt;$A$8*12,"",VLOOKUP(A363,Lists!$L$5:$N$605,3,FALSE))</f>
        <v/>
      </c>
      <c r="D363" s="53" t="str">
        <f t="shared" si="31"/>
        <v/>
      </c>
      <c r="E363" s="39" t="str">
        <f t="shared" si="32"/>
        <v/>
      </c>
      <c r="F363" s="39" t="str">
        <f t="shared" si="33"/>
        <v/>
      </c>
      <c r="G363" s="39" t="str">
        <f t="shared" si="34"/>
        <v/>
      </c>
      <c r="H363" s="39" t="str">
        <f>IF(A363&gt;$A$8*12,"",VLOOKUP(A363,Lists!$L$5:$O$605,4,FALSE))</f>
        <v/>
      </c>
      <c r="I363" s="39" t="str">
        <f t="shared" si="35"/>
        <v/>
      </c>
    </row>
    <row r="364" spans="1:9" x14ac:dyDescent="0.25">
      <c r="A364" s="54" t="str">
        <f t="shared" si="30"/>
        <v/>
      </c>
      <c r="B364" s="54" t="str">
        <f>IF(A364&gt;$A$8*12,"",VLOOKUP(A364,Lists!$L$5:$N$605,2,FALSE))</f>
        <v/>
      </c>
      <c r="C364" s="54" t="str">
        <f>IF(A364&gt;$A$8*12,"",VLOOKUP(A364,Lists!$L$5:$N$605,3,FALSE))</f>
        <v/>
      </c>
      <c r="D364" s="53" t="str">
        <f t="shared" si="31"/>
        <v/>
      </c>
      <c r="E364" s="39" t="str">
        <f t="shared" si="32"/>
        <v/>
      </c>
      <c r="F364" s="39" t="str">
        <f t="shared" si="33"/>
        <v/>
      </c>
      <c r="G364" s="39" t="str">
        <f t="shared" si="34"/>
        <v/>
      </c>
      <c r="H364" s="39" t="str">
        <f>IF(A364&gt;$A$8*12,"",VLOOKUP(A364,Lists!$L$5:$O$605,4,FALSE))</f>
        <v/>
      </c>
      <c r="I364" s="39" t="str">
        <f t="shared" si="35"/>
        <v/>
      </c>
    </row>
    <row r="365" spans="1:9" x14ac:dyDescent="0.25">
      <c r="A365" s="54" t="str">
        <f t="shared" si="30"/>
        <v/>
      </c>
      <c r="B365" s="54" t="str">
        <f>IF(A365&gt;$A$8*12,"",VLOOKUP(A365,Lists!$L$5:$N$605,2,FALSE))</f>
        <v/>
      </c>
      <c r="C365" s="54" t="str">
        <f>IF(A365&gt;$A$8*12,"",VLOOKUP(A365,Lists!$L$5:$N$605,3,FALSE))</f>
        <v/>
      </c>
      <c r="D365" s="53" t="str">
        <f t="shared" si="31"/>
        <v/>
      </c>
      <c r="E365" s="39" t="str">
        <f t="shared" si="32"/>
        <v/>
      </c>
      <c r="F365" s="39" t="str">
        <f t="shared" si="33"/>
        <v/>
      </c>
      <c r="G365" s="39" t="str">
        <f t="shared" si="34"/>
        <v/>
      </c>
      <c r="H365" s="39" t="str">
        <f>IF(A365&gt;$A$8*12,"",VLOOKUP(A365,Lists!$L$5:$O$605,4,FALSE))</f>
        <v/>
      </c>
      <c r="I365" s="39" t="str">
        <f t="shared" si="35"/>
        <v/>
      </c>
    </row>
    <row r="366" spans="1:9" x14ac:dyDescent="0.25">
      <c r="A366" s="54" t="str">
        <f t="shared" si="30"/>
        <v/>
      </c>
      <c r="B366" s="54" t="str">
        <f>IF(A366&gt;$A$8*12,"",VLOOKUP(A366,Lists!$L$5:$N$605,2,FALSE))</f>
        <v/>
      </c>
      <c r="C366" s="54" t="str">
        <f>IF(A366&gt;$A$8*12,"",VLOOKUP(A366,Lists!$L$5:$N$605,3,FALSE))</f>
        <v/>
      </c>
      <c r="D366" s="53" t="str">
        <f t="shared" si="31"/>
        <v/>
      </c>
      <c r="E366" s="39" t="str">
        <f t="shared" si="32"/>
        <v/>
      </c>
      <c r="F366" s="39" t="str">
        <f t="shared" si="33"/>
        <v/>
      </c>
      <c r="G366" s="39" t="str">
        <f t="shared" si="34"/>
        <v/>
      </c>
      <c r="H366" s="39" t="str">
        <f>IF(A366&gt;$A$8*12,"",VLOOKUP(A366,Lists!$L$5:$O$605,4,FALSE))</f>
        <v/>
      </c>
      <c r="I366" s="39" t="str">
        <f t="shared" si="35"/>
        <v/>
      </c>
    </row>
    <row r="367" spans="1:9" x14ac:dyDescent="0.25">
      <c r="A367" s="54" t="str">
        <f t="shared" si="30"/>
        <v/>
      </c>
      <c r="B367" s="54" t="str">
        <f>IF(A367&gt;$A$8*12,"",VLOOKUP(A367,Lists!$L$5:$N$605,2,FALSE))</f>
        <v/>
      </c>
      <c r="C367" s="54" t="str">
        <f>IF(A367&gt;$A$8*12,"",VLOOKUP(A367,Lists!$L$5:$N$605,3,FALSE))</f>
        <v/>
      </c>
      <c r="D367" s="53" t="str">
        <f t="shared" si="31"/>
        <v/>
      </c>
      <c r="E367" s="39" t="str">
        <f t="shared" si="32"/>
        <v/>
      </c>
      <c r="F367" s="39" t="str">
        <f t="shared" si="33"/>
        <v/>
      </c>
      <c r="G367" s="39" t="str">
        <f t="shared" si="34"/>
        <v/>
      </c>
      <c r="H367" s="39" t="str">
        <f>IF(A367&gt;$A$8*12,"",VLOOKUP(A367,Lists!$L$5:$O$605,4,FALSE))</f>
        <v/>
      </c>
      <c r="I367" s="39" t="str">
        <f t="shared" si="35"/>
        <v/>
      </c>
    </row>
    <row r="368" spans="1:9" x14ac:dyDescent="0.25">
      <c r="A368" s="54" t="str">
        <f t="shared" si="30"/>
        <v/>
      </c>
      <c r="B368" s="54" t="str">
        <f>IF(A368&gt;$A$8*12,"",VLOOKUP(A368,Lists!$L$5:$N$605,2,FALSE))</f>
        <v/>
      </c>
      <c r="C368" s="54" t="str">
        <f>IF(A368&gt;$A$8*12,"",VLOOKUP(A368,Lists!$L$5:$N$605,3,FALSE))</f>
        <v/>
      </c>
      <c r="D368" s="53" t="str">
        <f t="shared" si="31"/>
        <v/>
      </c>
      <c r="E368" s="39" t="str">
        <f t="shared" si="32"/>
        <v/>
      </c>
      <c r="F368" s="39" t="str">
        <f t="shared" si="33"/>
        <v/>
      </c>
      <c r="G368" s="39" t="str">
        <f t="shared" si="34"/>
        <v/>
      </c>
      <c r="H368" s="39" t="str">
        <f>IF(A368&gt;$A$8*12,"",VLOOKUP(A368,Lists!$L$5:$O$605,4,FALSE))</f>
        <v/>
      </c>
      <c r="I368" s="39" t="str">
        <f t="shared" si="35"/>
        <v/>
      </c>
    </row>
    <row r="369" spans="1:9" x14ac:dyDescent="0.25">
      <c r="A369" s="54" t="str">
        <f t="shared" si="30"/>
        <v/>
      </c>
      <c r="B369" s="54" t="str">
        <f>IF(A369&gt;$A$8*12,"",VLOOKUP(A369,Lists!$L$5:$N$605,2,FALSE))</f>
        <v/>
      </c>
      <c r="C369" s="54" t="str">
        <f>IF(A369&gt;$A$8*12,"",VLOOKUP(A369,Lists!$L$5:$N$605,3,FALSE))</f>
        <v/>
      </c>
      <c r="D369" s="53" t="str">
        <f t="shared" si="31"/>
        <v/>
      </c>
      <c r="E369" s="39" t="str">
        <f t="shared" si="32"/>
        <v/>
      </c>
      <c r="F369" s="39" t="str">
        <f t="shared" si="33"/>
        <v/>
      </c>
      <c r="G369" s="39" t="str">
        <f t="shared" si="34"/>
        <v/>
      </c>
      <c r="H369" s="39" t="str">
        <f>IF(A369&gt;$A$8*12,"",VLOOKUP(A369,Lists!$L$5:$O$605,4,FALSE))</f>
        <v/>
      </c>
      <c r="I369" s="39" t="str">
        <f t="shared" si="35"/>
        <v/>
      </c>
    </row>
    <row r="370" spans="1:9" x14ac:dyDescent="0.25">
      <c r="A370" s="54" t="str">
        <f t="shared" si="30"/>
        <v/>
      </c>
      <c r="B370" s="54" t="str">
        <f>IF(A370&gt;$A$8*12,"",VLOOKUP(A370,Lists!$L$5:$N$605,2,FALSE))</f>
        <v/>
      </c>
      <c r="C370" s="54" t="str">
        <f>IF(A370&gt;$A$8*12,"",VLOOKUP(A370,Lists!$L$5:$N$605,3,FALSE))</f>
        <v/>
      </c>
      <c r="D370" s="53" t="str">
        <f t="shared" si="31"/>
        <v/>
      </c>
      <c r="E370" s="39" t="str">
        <f t="shared" si="32"/>
        <v/>
      </c>
      <c r="F370" s="39" t="str">
        <f t="shared" si="33"/>
        <v/>
      </c>
      <c r="G370" s="39" t="str">
        <f t="shared" si="34"/>
        <v/>
      </c>
      <c r="H370" s="39" t="str">
        <f>IF(A370&gt;$A$8*12,"",VLOOKUP(A370,Lists!$L$5:$O$605,4,FALSE))</f>
        <v/>
      </c>
      <c r="I370" s="39" t="str">
        <f t="shared" si="35"/>
        <v/>
      </c>
    </row>
    <row r="371" spans="1:9" x14ac:dyDescent="0.25">
      <c r="A371" s="54" t="str">
        <f t="shared" si="30"/>
        <v/>
      </c>
      <c r="B371" s="54" t="str">
        <f>IF(A371&gt;$A$8*12,"",VLOOKUP(A371,Lists!$L$5:$N$605,2,FALSE))</f>
        <v/>
      </c>
      <c r="C371" s="54" t="str">
        <f>IF(A371&gt;$A$8*12,"",VLOOKUP(A371,Lists!$L$5:$N$605,3,FALSE))</f>
        <v/>
      </c>
      <c r="D371" s="53" t="str">
        <f t="shared" si="31"/>
        <v/>
      </c>
      <c r="E371" s="39" t="str">
        <f t="shared" si="32"/>
        <v/>
      </c>
      <c r="F371" s="39" t="str">
        <f t="shared" si="33"/>
        <v/>
      </c>
      <c r="G371" s="39" t="str">
        <f t="shared" si="34"/>
        <v/>
      </c>
      <c r="H371" s="39" t="str">
        <f>IF(A371&gt;$A$8*12,"",VLOOKUP(A371,Lists!$L$5:$O$605,4,FALSE))</f>
        <v/>
      </c>
      <c r="I371" s="39" t="str">
        <f t="shared" si="35"/>
        <v/>
      </c>
    </row>
    <row r="372" spans="1:9" x14ac:dyDescent="0.25">
      <c r="A372" s="54" t="str">
        <f t="shared" si="30"/>
        <v/>
      </c>
      <c r="B372" s="54" t="str">
        <f>IF(A372&gt;$A$8*12,"",VLOOKUP(A372,Lists!$L$5:$N$605,2,FALSE))</f>
        <v/>
      </c>
      <c r="C372" s="54" t="str">
        <f>IF(A372&gt;$A$8*12,"",VLOOKUP(A372,Lists!$L$5:$N$605,3,FALSE))</f>
        <v/>
      </c>
      <c r="D372" s="53" t="str">
        <f t="shared" si="31"/>
        <v/>
      </c>
      <c r="E372" s="39" t="str">
        <f t="shared" si="32"/>
        <v/>
      </c>
      <c r="F372" s="39" t="str">
        <f t="shared" si="33"/>
        <v/>
      </c>
      <c r="G372" s="39" t="str">
        <f t="shared" si="34"/>
        <v/>
      </c>
      <c r="H372" s="39" t="str">
        <f>IF(A372&gt;$A$8*12,"",VLOOKUP(A372,Lists!$L$5:$O$605,4,FALSE))</f>
        <v/>
      </c>
      <c r="I372" s="39" t="str">
        <f t="shared" si="35"/>
        <v/>
      </c>
    </row>
    <row r="373" spans="1:9" x14ac:dyDescent="0.25">
      <c r="A373" s="54" t="str">
        <f t="shared" si="30"/>
        <v/>
      </c>
      <c r="B373" s="54" t="str">
        <f>IF(A373&gt;$A$8*12,"",VLOOKUP(A373,Lists!$L$5:$N$605,2,FALSE))</f>
        <v/>
      </c>
      <c r="C373" s="54" t="str">
        <f>IF(A373&gt;$A$8*12,"",VLOOKUP(A373,Lists!$L$5:$N$605,3,FALSE))</f>
        <v/>
      </c>
      <c r="D373" s="53" t="str">
        <f t="shared" si="31"/>
        <v/>
      </c>
      <c r="E373" s="39" t="str">
        <f t="shared" si="32"/>
        <v/>
      </c>
      <c r="F373" s="39" t="str">
        <f t="shared" si="33"/>
        <v/>
      </c>
      <c r="G373" s="39" t="str">
        <f t="shared" si="34"/>
        <v/>
      </c>
      <c r="H373" s="39" t="str">
        <f>IF(A373&gt;$A$8*12,"",VLOOKUP(A373,Lists!$L$5:$O$605,4,FALSE))</f>
        <v/>
      </c>
      <c r="I373" s="39" t="str">
        <f t="shared" si="35"/>
        <v/>
      </c>
    </row>
    <row r="374" spans="1:9" x14ac:dyDescent="0.25">
      <c r="A374" s="54" t="str">
        <f t="shared" si="30"/>
        <v/>
      </c>
      <c r="B374" s="54" t="str">
        <f>IF(A374&gt;$A$8*12,"",VLOOKUP(A374,Lists!$L$5:$N$605,2,FALSE))</f>
        <v/>
      </c>
      <c r="C374" s="54" t="str">
        <f>IF(A374&gt;$A$8*12,"",VLOOKUP(A374,Lists!$L$5:$N$605,3,FALSE))</f>
        <v/>
      </c>
      <c r="D374" s="53" t="str">
        <f t="shared" si="31"/>
        <v/>
      </c>
      <c r="E374" s="39" t="str">
        <f t="shared" si="32"/>
        <v/>
      </c>
      <c r="F374" s="39" t="str">
        <f t="shared" si="33"/>
        <v/>
      </c>
      <c r="G374" s="39" t="str">
        <f t="shared" si="34"/>
        <v/>
      </c>
      <c r="H374" s="39" t="str">
        <f>IF(A374&gt;$A$8*12,"",VLOOKUP(A374,Lists!$L$5:$O$605,4,FALSE))</f>
        <v/>
      </c>
      <c r="I374" s="39" t="str">
        <f t="shared" si="35"/>
        <v/>
      </c>
    </row>
    <row r="375" spans="1:9" x14ac:dyDescent="0.25">
      <c r="A375" s="54" t="str">
        <f t="shared" si="30"/>
        <v/>
      </c>
      <c r="B375" s="54" t="str">
        <f>IF(A375&gt;$A$8*12,"",VLOOKUP(A375,Lists!$L$5:$N$605,2,FALSE))</f>
        <v/>
      </c>
      <c r="C375" s="54" t="str">
        <f>IF(A375&gt;$A$8*12,"",VLOOKUP(A375,Lists!$L$5:$N$605,3,FALSE))</f>
        <v/>
      </c>
      <c r="D375" s="53" t="str">
        <f t="shared" si="31"/>
        <v/>
      </c>
      <c r="E375" s="39" t="str">
        <f t="shared" si="32"/>
        <v/>
      </c>
      <c r="F375" s="39" t="str">
        <f t="shared" si="33"/>
        <v/>
      </c>
      <c r="G375" s="39" t="str">
        <f t="shared" si="34"/>
        <v/>
      </c>
      <c r="H375" s="39" t="str">
        <f>IF(A375&gt;$A$8*12,"",VLOOKUP(A375,Lists!$L$5:$O$605,4,FALSE))</f>
        <v/>
      </c>
      <c r="I375" s="39" t="str">
        <f t="shared" si="35"/>
        <v/>
      </c>
    </row>
    <row r="376" spans="1:9" x14ac:dyDescent="0.25">
      <c r="A376" s="54" t="str">
        <f t="shared" si="30"/>
        <v/>
      </c>
      <c r="B376" s="54" t="str">
        <f>IF(A376&gt;$A$8*12,"",VLOOKUP(A376,Lists!$L$5:$N$605,2,FALSE))</f>
        <v/>
      </c>
      <c r="C376" s="54" t="str">
        <f>IF(A376&gt;$A$8*12,"",VLOOKUP(A376,Lists!$L$5:$N$605,3,FALSE))</f>
        <v/>
      </c>
      <c r="D376" s="53" t="str">
        <f t="shared" si="31"/>
        <v/>
      </c>
      <c r="E376" s="39" t="str">
        <f t="shared" si="32"/>
        <v/>
      </c>
      <c r="F376" s="39" t="str">
        <f t="shared" si="33"/>
        <v/>
      </c>
      <c r="G376" s="39" t="str">
        <f t="shared" si="34"/>
        <v/>
      </c>
      <c r="H376" s="39" t="str">
        <f>IF(A376&gt;$A$8*12,"",VLOOKUP(A376,Lists!$L$5:$O$605,4,FALSE))</f>
        <v/>
      </c>
      <c r="I376" s="39" t="str">
        <f t="shared" si="35"/>
        <v/>
      </c>
    </row>
    <row r="377" spans="1:9" x14ac:dyDescent="0.25">
      <c r="A377" s="54" t="str">
        <f t="shared" si="30"/>
        <v/>
      </c>
      <c r="B377" s="54" t="str">
        <f>IF(A377&gt;$A$8*12,"",VLOOKUP(A377,Lists!$L$5:$N$605,2,FALSE))</f>
        <v/>
      </c>
      <c r="C377" s="54" t="str">
        <f>IF(A377&gt;$A$8*12,"",VLOOKUP(A377,Lists!$L$5:$N$605,3,FALSE))</f>
        <v/>
      </c>
      <c r="D377" s="53" t="str">
        <f t="shared" si="31"/>
        <v/>
      </c>
      <c r="E377" s="39" t="str">
        <f t="shared" si="32"/>
        <v/>
      </c>
      <c r="F377" s="39" t="str">
        <f t="shared" si="33"/>
        <v/>
      </c>
      <c r="G377" s="39" t="str">
        <f t="shared" si="34"/>
        <v/>
      </c>
      <c r="H377" s="39" t="str">
        <f>IF(A377&gt;$A$8*12,"",VLOOKUP(A377,Lists!$L$5:$O$605,4,FALSE))</f>
        <v/>
      </c>
      <c r="I377" s="39" t="str">
        <f t="shared" si="35"/>
        <v/>
      </c>
    </row>
    <row r="378" spans="1:9" x14ac:dyDescent="0.25">
      <c r="A378" s="54" t="str">
        <f t="shared" si="30"/>
        <v/>
      </c>
      <c r="B378" s="54" t="str">
        <f>IF(A378&gt;$A$8*12,"",VLOOKUP(A378,Lists!$L$5:$N$605,2,FALSE))</f>
        <v/>
      </c>
      <c r="C378" s="54" t="str">
        <f>IF(A378&gt;$A$8*12,"",VLOOKUP(A378,Lists!$L$5:$N$605,3,FALSE))</f>
        <v/>
      </c>
      <c r="D378" s="53" t="str">
        <f t="shared" si="31"/>
        <v/>
      </c>
      <c r="E378" s="39" t="str">
        <f t="shared" si="32"/>
        <v/>
      </c>
      <c r="F378" s="39" t="str">
        <f t="shared" si="33"/>
        <v/>
      </c>
      <c r="G378" s="39" t="str">
        <f t="shared" si="34"/>
        <v/>
      </c>
      <c r="H378" s="39" t="str">
        <f>IF(A378&gt;$A$8*12,"",VLOOKUP(A378,Lists!$L$5:$O$605,4,FALSE))</f>
        <v/>
      </c>
      <c r="I378" s="39" t="str">
        <f t="shared" si="35"/>
        <v/>
      </c>
    </row>
    <row r="379" spans="1:9" x14ac:dyDescent="0.25">
      <c r="A379" s="54" t="str">
        <f t="shared" si="30"/>
        <v/>
      </c>
      <c r="B379" s="54" t="str">
        <f>IF(A379&gt;$A$8*12,"",VLOOKUP(A379,Lists!$L$5:$N$605,2,FALSE))</f>
        <v/>
      </c>
      <c r="C379" s="54" t="str">
        <f>IF(A379&gt;$A$8*12,"",VLOOKUP(A379,Lists!$L$5:$N$605,3,FALSE))</f>
        <v/>
      </c>
      <c r="D379" s="53" t="str">
        <f t="shared" si="31"/>
        <v/>
      </c>
      <c r="E379" s="39" t="str">
        <f t="shared" si="32"/>
        <v/>
      </c>
      <c r="F379" s="39" t="str">
        <f t="shared" si="33"/>
        <v/>
      </c>
      <c r="G379" s="39" t="str">
        <f t="shared" si="34"/>
        <v/>
      </c>
      <c r="H379" s="39" t="str">
        <f>IF(A379&gt;$A$8*12,"",VLOOKUP(A379,Lists!$L$5:$O$605,4,FALSE))</f>
        <v/>
      </c>
      <c r="I379" s="39" t="str">
        <f t="shared" si="35"/>
        <v/>
      </c>
    </row>
    <row r="380" spans="1:9" x14ac:dyDescent="0.25">
      <c r="A380" s="54" t="str">
        <f t="shared" si="30"/>
        <v/>
      </c>
      <c r="B380" s="54" t="str">
        <f>IF(A380&gt;$A$8*12,"",VLOOKUP(A380,Lists!$L$5:$N$605,2,FALSE))</f>
        <v/>
      </c>
      <c r="C380" s="54" t="str">
        <f>IF(A380&gt;$A$8*12,"",VLOOKUP(A380,Lists!$L$5:$N$605,3,FALSE))</f>
        <v/>
      </c>
      <c r="D380" s="53" t="str">
        <f t="shared" si="31"/>
        <v/>
      </c>
      <c r="E380" s="39" t="str">
        <f t="shared" si="32"/>
        <v/>
      </c>
      <c r="F380" s="39" t="str">
        <f t="shared" si="33"/>
        <v/>
      </c>
      <c r="G380" s="39" t="str">
        <f t="shared" si="34"/>
        <v/>
      </c>
      <c r="H380" s="39" t="str">
        <f>IF(A380&gt;$A$8*12,"",VLOOKUP(A380,Lists!$L$5:$O$605,4,FALSE))</f>
        <v/>
      </c>
      <c r="I380" s="39" t="str">
        <f t="shared" si="35"/>
        <v/>
      </c>
    </row>
    <row r="381" spans="1:9" x14ac:dyDescent="0.25">
      <c r="A381" s="54" t="str">
        <f t="shared" si="30"/>
        <v/>
      </c>
      <c r="B381" s="54" t="str">
        <f>IF(A381&gt;$A$8*12,"",VLOOKUP(A381,Lists!$L$5:$N$605,2,FALSE))</f>
        <v/>
      </c>
      <c r="C381" s="54" t="str">
        <f>IF(A381&gt;$A$8*12,"",VLOOKUP(A381,Lists!$L$5:$N$605,3,FALSE))</f>
        <v/>
      </c>
      <c r="D381" s="53" t="str">
        <f t="shared" si="31"/>
        <v/>
      </c>
      <c r="E381" s="39" t="str">
        <f t="shared" si="32"/>
        <v/>
      </c>
      <c r="F381" s="39" t="str">
        <f t="shared" si="33"/>
        <v/>
      </c>
      <c r="G381" s="39" t="str">
        <f t="shared" si="34"/>
        <v/>
      </c>
      <c r="H381" s="39" t="str">
        <f>IF(A381&gt;$A$8*12,"",VLOOKUP(A381,Lists!$L$5:$O$605,4,FALSE))</f>
        <v/>
      </c>
      <c r="I381" s="39" t="str">
        <f t="shared" si="35"/>
        <v/>
      </c>
    </row>
    <row r="382" spans="1:9" x14ac:dyDescent="0.25">
      <c r="A382" s="54" t="str">
        <f t="shared" si="30"/>
        <v/>
      </c>
      <c r="B382" s="54" t="str">
        <f>IF(A382&gt;$A$8*12,"",VLOOKUP(A382,Lists!$L$5:$N$605,2,FALSE))</f>
        <v/>
      </c>
      <c r="C382" s="54" t="str">
        <f>IF(A382&gt;$A$8*12,"",VLOOKUP(A382,Lists!$L$5:$N$605,3,FALSE))</f>
        <v/>
      </c>
      <c r="D382" s="53" t="str">
        <f t="shared" si="31"/>
        <v/>
      </c>
      <c r="E382" s="39" t="str">
        <f t="shared" si="32"/>
        <v/>
      </c>
      <c r="F382" s="39" t="str">
        <f t="shared" si="33"/>
        <v/>
      </c>
      <c r="G382" s="39" t="str">
        <f t="shared" si="34"/>
        <v/>
      </c>
      <c r="H382" s="39" t="str">
        <f>IF(A382&gt;$A$8*12,"",VLOOKUP(A382,Lists!$L$5:$O$605,4,FALSE))</f>
        <v/>
      </c>
      <c r="I382" s="39" t="str">
        <f t="shared" si="35"/>
        <v/>
      </c>
    </row>
    <row r="383" spans="1:9" x14ac:dyDescent="0.25">
      <c r="A383" s="54" t="str">
        <f t="shared" si="30"/>
        <v/>
      </c>
      <c r="B383" s="54" t="str">
        <f>IF(A383&gt;$A$8*12,"",VLOOKUP(A383,Lists!$L$5:$N$605,2,FALSE))</f>
        <v/>
      </c>
      <c r="C383" s="54" t="str">
        <f>IF(A383&gt;$A$8*12,"",VLOOKUP(A383,Lists!$L$5:$N$605,3,FALSE))</f>
        <v/>
      </c>
      <c r="D383" s="53" t="str">
        <f t="shared" si="31"/>
        <v/>
      </c>
      <c r="E383" s="39" t="str">
        <f t="shared" si="32"/>
        <v/>
      </c>
      <c r="F383" s="39" t="str">
        <f t="shared" si="33"/>
        <v/>
      </c>
      <c r="G383" s="39" t="str">
        <f t="shared" si="34"/>
        <v/>
      </c>
      <c r="H383" s="39" t="str">
        <f>IF(A383&gt;$A$8*12,"",VLOOKUP(A383,Lists!$L$5:$O$605,4,FALSE))</f>
        <v/>
      </c>
      <c r="I383" s="39" t="str">
        <f t="shared" si="35"/>
        <v/>
      </c>
    </row>
    <row r="384" spans="1:9" x14ac:dyDescent="0.25">
      <c r="A384" s="54" t="str">
        <f t="shared" si="30"/>
        <v/>
      </c>
      <c r="B384" s="54" t="str">
        <f>IF(A384&gt;$A$8*12,"",VLOOKUP(A384,Lists!$L$5:$N$605,2,FALSE))</f>
        <v/>
      </c>
      <c r="C384" s="54" t="str">
        <f>IF(A384&gt;$A$8*12,"",VLOOKUP(A384,Lists!$L$5:$N$605,3,FALSE))</f>
        <v/>
      </c>
      <c r="D384" s="53" t="str">
        <f t="shared" si="31"/>
        <v/>
      </c>
      <c r="E384" s="39" t="str">
        <f t="shared" si="32"/>
        <v/>
      </c>
      <c r="F384" s="39" t="str">
        <f t="shared" si="33"/>
        <v/>
      </c>
      <c r="G384" s="39" t="str">
        <f t="shared" si="34"/>
        <v/>
      </c>
      <c r="H384" s="39" t="str">
        <f>IF(A384&gt;$A$8*12,"",VLOOKUP(A384,Lists!$L$5:$O$605,4,FALSE))</f>
        <v/>
      </c>
      <c r="I384" s="39" t="str">
        <f t="shared" si="35"/>
        <v/>
      </c>
    </row>
    <row r="385" spans="1:9" x14ac:dyDescent="0.25">
      <c r="A385" s="54" t="str">
        <f t="shared" si="30"/>
        <v/>
      </c>
      <c r="B385" s="54" t="str">
        <f>IF(A385&gt;$A$8*12,"",VLOOKUP(A385,Lists!$L$5:$N$605,2,FALSE))</f>
        <v/>
      </c>
      <c r="C385" s="54" t="str">
        <f>IF(A385&gt;$A$8*12,"",VLOOKUP(A385,Lists!$L$5:$N$605,3,FALSE))</f>
        <v/>
      </c>
      <c r="D385" s="53" t="str">
        <f t="shared" si="31"/>
        <v/>
      </c>
      <c r="E385" s="39" t="str">
        <f t="shared" si="32"/>
        <v/>
      </c>
      <c r="F385" s="39" t="str">
        <f t="shared" si="33"/>
        <v/>
      </c>
      <c r="G385" s="39" t="str">
        <f t="shared" si="34"/>
        <v/>
      </c>
      <c r="H385" s="39" t="str">
        <f>IF(A385&gt;$A$8*12,"",VLOOKUP(A385,Lists!$L$5:$O$605,4,FALSE))</f>
        <v/>
      </c>
      <c r="I385" s="39" t="str">
        <f t="shared" si="35"/>
        <v/>
      </c>
    </row>
    <row r="386" spans="1:9" x14ac:dyDescent="0.25">
      <c r="A386" s="54" t="str">
        <f t="shared" si="30"/>
        <v/>
      </c>
      <c r="B386" s="54" t="str">
        <f>IF(A386&gt;$A$8*12,"",VLOOKUP(A386,Lists!$L$5:$N$605,2,FALSE))</f>
        <v/>
      </c>
      <c r="C386" s="54" t="str">
        <f>IF(A386&gt;$A$8*12,"",VLOOKUP(A386,Lists!$L$5:$N$605,3,FALSE))</f>
        <v/>
      </c>
      <c r="D386" s="53" t="str">
        <f t="shared" si="31"/>
        <v/>
      </c>
      <c r="E386" s="39" t="str">
        <f t="shared" si="32"/>
        <v/>
      </c>
      <c r="F386" s="39" t="str">
        <f t="shared" si="33"/>
        <v/>
      </c>
      <c r="G386" s="39" t="str">
        <f t="shared" si="34"/>
        <v/>
      </c>
      <c r="H386" s="39" t="str">
        <f>IF(A386&gt;$A$8*12,"",VLOOKUP(A386,Lists!$L$5:$O$605,4,FALSE))</f>
        <v/>
      </c>
      <c r="I386" s="39" t="str">
        <f t="shared" si="35"/>
        <v/>
      </c>
    </row>
    <row r="387" spans="1:9" x14ac:dyDescent="0.25">
      <c r="A387" s="54" t="str">
        <f t="shared" si="30"/>
        <v/>
      </c>
      <c r="B387" s="54" t="str">
        <f>IF(A387&gt;$A$8*12,"",VLOOKUP(A387,Lists!$L$5:$N$605,2,FALSE))</f>
        <v/>
      </c>
      <c r="C387" s="54" t="str">
        <f>IF(A387&gt;$A$8*12,"",VLOOKUP(A387,Lists!$L$5:$N$605,3,FALSE))</f>
        <v/>
      </c>
      <c r="D387" s="53" t="str">
        <f t="shared" si="31"/>
        <v/>
      </c>
      <c r="E387" s="39" t="str">
        <f t="shared" si="32"/>
        <v/>
      </c>
      <c r="F387" s="39" t="str">
        <f t="shared" si="33"/>
        <v/>
      </c>
      <c r="G387" s="39" t="str">
        <f t="shared" si="34"/>
        <v/>
      </c>
      <c r="H387" s="39" t="str">
        <f>IF(A387&gt;$A$8*12,"",VLOOKUP(A387,Lists!$L$5:$O$605,4,FALSE))</f>
        <v/>
      </c>
      <c r="I387" s="39" t="str">
        <f t="shared" si="35"/>
        <v/>
      </c>
    </row>
    <row r="388" spans="1:9" x14ac:dyDescent="0.25">
      <c r="A388" s="54" t="str">
        <f t="shared" si="30"/>
        <v/>
      </c>
      <c r="B388" s="54" t="str">
        <f>IF(A388&gt;$A$8*12,"",VLOOKUP(A388,Lists!$L$5:$N$605,2,FALSE))</f>
        <v/>
      </c>
      <c r="C388" s="54" t="str">
        <f>IF(A388&gt;$A$8*12,"",VLOOKUP(A388,Lists!$L$5:$N$605,3,FALSE))</f>
        <v/>
      </c>
      <c r="D388" s="53" t="str">
        <f t="shared" si="31"/>
        <v/>
      </c>
      <c r="E388" s="39" t="str">
        <f t="shared" si="32"/>
        <v/>
      </c>
      <c r="F388" s="39" t="str">
        <f t="shared" si="33"/>
        <v/>
      </c>
      <c r="G388" s="39" t="str">
        <f t="shared" si="34"/>
        <v/>
      </c>
      <c r="H388" s="39" t="str">
        <f>IF(A388&gt;$A$8*12,"",VLOOKUP(A388,Lists!$L$5:$O$605,4,FALSE))</f>
        <v/>
      </c>
      <c r="I388" s="39" t="str">
        <f t="shared" si="35"/>
        <v/>
      </c>
    </row>
    <row r="389" spans="1:9" x14ac:dyDescent="0.25">
      <c r="A389" s="54" t="str">
        <f t="shared" si="30"/>
        <v/>
      </c>
      <c r="B389" s="54" t="str">
        <f>IF(A389&gt;$A$8*12,"",VLOOKUP(A389,Lists!$L$5:$N$605,2,FALSE))</f>
        <v/>
      </c>
      <c r="C389" s="54" t="str">
        <f>IF(A389&gt;$A$8*12,"",VLOOKUP(A389,Lists!$L$5:$N$605,3,FALSE))</f>
        <v/>
      </c>
      <c r="D389" s="53" t="str">
        <f t="shared" si="31"/>
        <v/>
      </c>
      <c r="E389" s="39" t="str">
        <f t="shared" si="32"/>
        <v/>
      </c>
      <c r="F389" s="39" t="str">
        <f t="shared" si="33"/>
        <v/>
      </c>
      <c r="G389" s="39" t="str">
        <f t="shared" si="34"/>
        <v/>
      </c>
      <c r="H389" s="39" t="str">
        <f>IF(A389&gt;$A$8*12,"",VLOOKUP(A389,Lists!$L$5:$O$605,4,FALSE))</f>
        <v/>
      </c>
      <c r="I389" s="39" t="str">
        <f t="shared" si="35"/>
        <v/>
      </c>
    </row>
    <row r="390" spans="1:9" x14ac:dyDescent="0.25">
      <c r="A390" s="54" t="str">
        <f t="shared" si="30"/>
        <v/>
      </c>
      <c r="B390" s="54" t="str">
        <f>IF(A390&gt;$A$8*12,"",VLOOKUP(A390,Lists!$L$5:$N$605,2,FALSE))</f>
        <v/>
      </c>
      <c r="C390" s="54" t="str">
        <f>IF(A390&gt;$A$8*12,"",VLOOKUP(A390,Lists!$L$5:$N$605,3,FALSE))</f>
        <v/>
      </c>
      <c r="D390" s="53" t="str">
        <f t="shared" si="31"/>
        <v/>
      </c>
      <c r="E390" s="39" t="str">
        <f t="shared" si="32"/>
        <v/>
      </c>
      <c r="F390" s="39" t="str">
        <f t="shared" si="33"/>
        <v/>
      </c>
      <c r="G390" s="39" t="str">
        <f t="shared" si="34"/>
        <v/>
      </c>
      <c r="H390" s="39" t="str">
        <f>IF(A390&gt;$A$8*12,"",VLOOKUP(A390,Lists!$L$5:$O$605,4,FALSE))</f>
        <v/>
      </c>
      <c r="I390" s="39" t="str">
        <f t="shared" si="35"/>
        <v/>
      </c>
    </row>
    <row r="391" spans="1:9" x14ac:dyDescent="0.25">
      <c r="A391" s="54" t="str">
        <f t="shared" si="30"/>
        <v/>
      </c>
      <c r="B391" s="54" t="str">
        <f>IF(A391&gt;$A$8*12,"",VLOOKUP(A391,Lists!$L$5:$N$605,2,FALSE))</f>
        <v/>
      </c>
      <c r="C391" s="54" t="str">
        <f>IF(A391&gt;$A$8*12,"",VLOOKUP(A391,Lists!$L$5:$N$605,3,FALSE))</f>
        <v/>
      </c>
      <c r="D391" s="53" t="str">
        <f t="shared" si="31"/>
        <v/>
      </c>
      <c r="E391" s="39" t="str">
        <f t="shared" si="32"/>
        <v/>
      </c>
      <c r="F391" s="39" t="str">
        <f t="shared" si="33"/>
        <v/>
      </c>
      <c r="G391" s="39" t="str">
        <f t="shared" si="34"/>
        <v/>
      </c>
      <c r="H391" s="39" t="str">
        <f>IF(A391&gt;$A$8*12,"",VLOOKUP(A391,Lists!$L$5:$O$605,4,FALSE))</f>
        <v/>
      </c>
      <c r="I391" s="39" t="str">
        <f t="shared" si="35"/>
        <v/>
      </c>
    </row>
    <row r="392" spans="1:9" x14ac:dyDescent="0.25">
      <c r="A392" s="54" t="str">
        <f t="shared" si="30"/>
        <v/>
      </c>
      <c r="B392" s="54" t="str">
        <f>IF(A392&gt;$A$8*12,"",VLOOKUP(A392,Lists!$L$5:$N$605,2,FALSE))</f>
        <v/>
      </c>
      <c r="C392" s="54" t="str">
        <f>IF(A392&gt;$A$8*12,"",VLOOKUP(A392,Lists!$L$5:$N$605,3,FALSE))</f>
        <v/>
      </c>
      <c r="D392" s="53" t="str">
        <f t="shared" si="31"/>
        <v/>
      </c>
      <c r="E392" s="39" t="str">
        <f t="shared" si="32"/>
        <v/>
      </c>
      <c r="F392" s="39" t="str">
        <f t="shared" si="33"/>
        <v/>
      </c>
      <c r="G392" s="39" t="str">
        <f t="shared" si="34"/>
        <v/>
      </c>
      <c r="H392" s="39" t="str">
        <f>IF(A392&gt;$A$8*12,"",VLOOKUP(A392,Lists!$L$5:$O$605,4,FALSE))</f>
        <v/>
      </c>
      <c r="I392" s="39" t="str">
        <f t="shared" si="35"/>
        <v/>
      </c>
    </row>
    <row r="393" spans="1:9" x14ac:dyDescent="0.25">
      <c r="A393" s="54" t="str">
        <f t="shared" si="30"/>
        <v/>
      </c>
      <c r="B393" s="54" t="str">
        <f>IF(A393&gt;$A$8*12,"",VLOOKUP(A393,Lists!$L$5:$N$605,2,FALSE))</f>
        <v/>
      </c>
      <c r="C393" s="54" t="str">
        <f>IF(A393&gt;$A$8*12,"",VLOOKUP(A393,Lists!$L$5:$N$605,3,FALSE))</f>
        <v/>
      </c>
      <c r="D393" s="53" t="str">
        <f t="shared" si="31"/>
        <v/>
      </c>
      <c r="E393" s="39" t="str">
        <f t="shared" si="32"/>
        <v/>
      </c>
      <c r="F393" s="39" t="str">
        <f t="shared" si="33"/>
        <v/>
      </c>
      <c r="G393" s="39" t="str">
        <f t="shared" si="34"/>
        <v/>
      </c>
      <c r="H393" s="39" t="str">
        <f>IF(A393&gt;$A$8*12,"",VLOOKUP(A393,Lists!$L$5:$O$605,4,FALSE))</f>
        <v/>
      </c>
      <c r="I393" s="39" t="str">
        <f t="shared" si="35"/>
        <v/>
      </c>
    </row>
    <row r="394" spans="1:9" x14ac:dyDescent="0.25">
      <c r="A394" s="54" t="str">
        <f t="shared" si="30"/>
        <v/>
      </c>
      <c r="B394" s="54" t="str">
        <f>IF(A394&gt;$A$8*12,"",VLOOKUP(A394,Lists!$L$5:$N$605,2,FALSE))</f>
        <v/>
      </c>
      <c r="C394" s="54" t="str">
        <f>IF(A394&gt;$A$8*12,"",VLOOKUP(A394,Lists!$L$5:$N$605,3,FALSE))</f>
        <v/>
      </c>
      <c r="D394" s="53" t="str">
        <f t="shared" si="31"/>
        <v/>
      </c>
      <c r="E394" s="39" t="str">
        <f t="shared" si="32"/>
        <v/>
      </c>
      <c r="F394" s="39" t="str">
        <f t="shared" si="33"/>
        <v/>
      </c>
      <c r="G394" s="39" t="str">
        <f t="shared" si="34"/>
        <v/>
      </c>
      <c r="H394" s="39" t="str">
        <f>IF(A394&gt;$A$8*12,"",VLOOKUP(A394,Lists!$L$5:$O$605,4,FALSE))</f>
        <v/>
      </c>
      <c r="I394" s="39" t="str">
        <f t="shared" si="35"/>
        <v/>
      </c>
    </row>
    <row r="395" spans="1:9" x14ac:dyDescent="0.25">
      <c r="A395" s="54" t="str">
        <f t="shared" si="30"/>
        <v/>
      </c>
      <c r="B395" s="54" t="str">
        <f>IF(A395&gt;$A$8*12,"",VLOOKUP(A395,Lists!$L$5:$N$605,2,FALSE))</f>
        <v/>
      </c>
      <c r="C395" s="54" t="str">
        <f>IF(A395&gt;$A$8*12,"",VLOOKUP(A395,Lists!$L$5:$N$605,3,FALSE))</f>
        <v/>
      </c>
      <c r="D395" s="53" t="str">
        <f t="shared" si="31"/>
        <v/>
      </c>
      <c r="E395" s="39" t="str">
        <f t="shared" si="32"/>
        <v/>
      </c>
      <c r="F395" s="39" t="str">
        <f t="shared" si="33"/>
        <v/>
      </c>
      <c r="G395" s="39" t="str">
        <f t="shared" si="34"/>
        <v/>
      </c>
      <c r="H395" s="39" t="str">
        <f>IF(A395&gt;$A$8*12,"",VLOOKUP(A395,Lists!$L$5:$O$605,4,FALSE))</f>
        <v/>
      </c>
      <c r="I395" s="39" t="str">
        <f t="shared" si="35"/>
        <v/>
      </c>
    </row>
    <row r="396" spans="1:9" x14ac:dyDescent="0.25">
      <c r="A396" s="54" t="str">
        <f t="shared" ref="A396:A459" si="36">IF(A395&lt;($A$8*12),A395+1,"")</f>
        <v/>
      </c>
      <c r="B396" s="54" t="str">
        <f>IF(A396&gt;$A$8*12,"",VLOOKUP(A396,Lists!$L$5:$N$605,2,FALSE))</f>
        <v/>
      </c>
      <c r="C396" s="54" t="str">
        <f>IF(A396&gt;$A$8*12,"",VLOOKUP(A396,Lists!$L$5:$N$605,3,FALSE))</f>
        <v/>
      </c>
      <c r="D396" s="53" t="str">
        <f t="shared" ref="D396:D459" si="37">IF(A396&gt;$A$8*12,"",D395)</f>
        <v/>
      </c>
      <c r="E396" s="39" t="str">
        <f t="shared" ref="E396:E459" si="38">IF(A396&gt;$A$8*12,"",+I395)</f>
        <v/>
      </c>
      <c r="F396" s="39" t="str">
        <f t="shared" ref="F396:F459" si="39">IF(A396&gt;$A$8*12,"",F395)</f>
        <v/>
      </c>
      <c r="G396" s="39" t="str">
        <f t="shared" ref="G396:G459" si="40">IF(A396&gt;$A$8*12,"",ROUND((+E396+F396)*D396/12,0))</f>
        <v/>
      </c>
      <c r="H396" s="39" t="str">
        <f>IF(A396&gt;$A$8*12,"",VLOOKUP(A396,Lists!$L$5:$O$605,4,FALSE))</f>
        <v/>
      </c>
      <c r="I396" s="39" t="str">
        <f t="shared" ref="I396:I459" si="41">IF(A396&gt;$A$8*12,"",+E396+F396+G396-H396)</f>
        <v/>
      </c>
    </row>
    <row r="397" spans="1:9" x14ac:dyDescent="0.25">
      <c r="A397" s="54" t="str">
        <f t="shared" si="36"/>
        <v/>
      </c>
      <c r="B397" s="54" t="str">
        <f>IF(A397&gt;$A$8*12,"",VLOOKUP(A397,Lists!$L$5:$N$605,2,FALSE))</f>
        <v/>
      </c>
      <c r="C397" s="54" t="str">
        <f>IF(A397&gt;$A$8*12,"",VLOOKUP(A397,Lists!$L$5:$N$605,3,FALSE))</f>
        <v/>
      </c>
      <c r="D397" s="53" t="str">
        <f t="shared" si="37"/>
        <v/>
      </c>
      <c r="E397" s="39" t="str">
        <f t="shared" si="38"/>
        <v/>
      </c>
      <c r="F397" s="39" t="str">
        <f t="shared" si="39"/>
        <v/>
      </c>
      <c r="G397" s="39" t="str">
        <f t="shared" si="40"/>
        <v/>
      </c>
      <c r="H397" s="39" t="str">
        <f>IF(A397&gt;$A$8*12,"",VLOOKUP(A397,Lists!$L$5:$O$605,4,FALSE))</f>
        <v/>
      </c>
      <c r="I397" s="39" t="str">
        <f t="shared" si="41"/>
        <v/>
      </c>
    </row>
    <row r="398" spans="1:9" x14ac:dyDescent="0.25">
      <c r="A398" s="54" t="str">
        <f t="shared" si="36"/>
        <v/>
      </c>
      <c r="B398" s="54" t="str">
        <f>IF(A398&gt;$A$8*12,"",VLOOKUP(A398,Lists!$L$5:$N$605,2,FALSE))</f>
        <v/>
      </c>
      <c r="C398" s="54" t="str">
        <f>IF(A398&gt;$A$8*12,"",VLOOKUP(A398,Lists!$L$5:$N$605,3,FALSE))</f>
        <v/>
      </c>
      <c r="D398" s="53" t="str">
        <f t="shared" si="37"/>
        <v/>
      </c>
      <c r="E398" s="39" t="str">
        <f t="shared" si="38"/>
        <v/>
      </c>
      <c r="F398" s="39" t="str">
        <f t="shared" si="39"/>
        <v/>
      </c>
      <c r="G398" s="39" t="str">
        <f t="shared" si="40"/>
        <v/>
      </c>
      <c r="H398" s="39" t="str">
        <f>IF(A398&gt;$A$8*12,"",VLOOKUP(A398,Lists!$L$5:$O$605,4,FALSE))</f>
        <v/>
      </c>
      <c r="I398" s="39" t="str">
        <f t="shared" si="41"/>
        <v/>
      </c>
    </row>
    <row r="399" spans="1:9" x14ac:dyDescent="0.25">
      <c r="A399" s="54" t="str">
        <f t="shared" si="36"/>
        <v/>
      </c>
      <c r="B399" s="54" t="str">
        <f>IF(A399&gt;$A$8*12,"",VLOOKUP(A399,Lists!$L$5:$N$605,2,FALSE))</f>
        <v/>
      </c>
      <c r="C399" s="54" t="str">
        <f>IF(A399&gt;$A$8*12,"",VLOOKUP(A399,Lists!$L$5:$N$605,3,FALSE))</f>
        <v/>
      </c>
      <c r="D399" s="53" t="str">
        <f t="shared" si="37"/>
        <v/>
      </c>
      <c r="E399" s="39" t="str">
        <f t="shared" si="38"/>
        <v/>
      </c>
      <c r="F399" s="39" t="str">
        <f t="shared" si="39"/>
        <v/>
      </c>
      <c r="G399" s="39" t="str">
        <f t="shared" si="40"/>
        <v/>
      </c>
      <c r="H399" s="39" t="str">
        <f>IF(A399&gt;$A$8*12,"",VLOOKUP(A399,Lists!$L$5:$O$605,4,FALSE))</f>
        <v/>
      </c>
      <c r="I399" s="39" t="str">
        <f t="shared" si="41"/>
        <v/>
      </c>
    </row>
    <row r="400" spans="1:9" x14ac:dyDescent="0.25">
      <c r="A400" s="54" t="str">
        <f t="shared" si="36"/>
        <v/>
      </c>
      <c r="B400" s="54" t="str">
        <f>IF(A400&gt;$A$8*12,"",VLOOKUP(A400,Lists!$L$5:$N$605,2,FALSE))</f>
        <v/>
      </c>
      <c r="C400" s="54" t="str">
        <f>IF(A400&gt;$A$8*12,"",VLOOKUP(A400,Lists!$L$5:$N$605,3,FALSE))</f>
        <v/>
      </c>
      <c r="D400" s="53" t="str">
        <f t="shared" si="37"/>
        <v/>
      </c>
      <c r="E400" s="39" t="str">
        <f t="shared" si="38"/>
        <v/>
      </c>
      <c r="F400" s="39" t="str">
        <f t="shared" si="39"/>
        <v/>
      </c>
      <c r="G400" s="39" t="str">
        <f t="shared" si="40"/>
        <v/>
      </c>
      <c r="H400" s="39" t="str">
        <f>IF(A400&gt;$A$8*12,"",VLOOKUP(A400,Lists!$L$5:$O$605,4,FALSE))</f>
        <v/>
      </c>
      <c r="I400" s="39" t="str">
        <f t="shared" si="41"/>
        <v/>
      </c>
    </row>
    <row r="401" spans="1:9" x14ac:dyDescent="0.25">
      <c r="A401" s="54" t="str">
        <f t="shared" si="36"/>
        <v/>
      </c>
      <c r="B401" s="54" t="str">
        <f>IF(A401&gt;$A$8*12,"",VLOOKUP(A401,Lists!$L$5:$N$605,2,FALSE))</f>
        <v/>
      </c>
      <c r="C401" s="54" t="str">
        <f>IF(A401&gt;$A$8*12,"",VLOOKUP(A401,Lists!$L$5:$N$605,3,FALSE))</f>
        <v/>
      </c>
      <c r="D401" s="53" t="str">
        <f t="shared" si="37"/>
        <v/>
      </c>
      <c r="E401" s="39" t="str">
        <f t="shared" si="38"/>
        <v/>
      </c>
      <c r="F401" s="39" t="str">
        <f t="shared" si="39"/>
        <v/>
      </c>
      <c r="G401" s="39" t="str">
        <f t="shared" si="40"/>
        <v/>
      </c>
      <c r="H401" s="39" t="str">
        <f>IF(A401&gt;$A$8*12,"",VLOOKUP(A401,Lists!$L$5:$O$605,4,FALSE))</f>
        <v/>
      </c>
      <c r="I401" s="39" t="str">
        <f t="shared" si="41"/>
        <v/>
      </c>
    </row>
    <row r="402" spans="1:9" x14ac:dyDescent="0.25">
      <c r="A402" s="54" t="str">
        <f t="shared" si="36"/>
        <v/>
      </c>
      <c r="B402" s="54" t="str">
        <f>IF(A402&gt;$A$8*12,"",VLOOKUP(A402,Lists!$L$5:$N$605,2,FALSE))</f>
        <v/>
      </c>
      <c r="C402" s="54" t="str">
        <f>IF(A402&gt;$A$8*12,"",VLOOKUP(A402,Lists!$L$5:$N$605,3,FALSE))</f>
        <v/>
      </c>
      <c r="D402" s="53" t="str">
        <f t="shared" si="37"/>
        <v/>
      </c>
      <c r="E402" s="39" t="str">
        <f t="shared" si="38"/>
        <v/>
      </c>
      <c r="F402" s="39" t="str">
        <f t="shared" si="39"/>
        <v/>
      </c>
      <c r="G402" s="39" t="str">
        <f t="shared" si="40"/>
        <v/>
      </c>
      <c r="H402" s="39" t="str">
        <f>IF(A402&gt;$A$8*12,"",VLOOKUP(A402,Lists!$L$5:$O$605,4,FALSE))</f>
        <v/>
      </c>
      <c r="I402" s="39" t="str">
        <f t="shared" si="41"/>
        <v/>
      </c>
    </row>
    <row r="403" spans="1:9" x14ac:dyDescent="0.25">
      <c r="A403" s="54" t="str">
        <f t="shared" si="36"/>
        <v/>
      </c>
      <c r="B403" s="54" t="str">
        <f>IF(A403&gt;$A$8*12,"",VLOOKUP(A403,Lists!$L$5:$N$605,2,FALSE))</f>
        <v/>
      </c>
      <c r="C403" s="54" t="str">
        <f>IF(A403&gt;$A$8*12,"",VLOOKUP(A403,Lists!$L$5:$N$605,3,FALSE))</f>
        <v/>
      </c>
      <c r="D403" s="53" t="str">
        <f t="shared" si="37"/>
        <v/>
      </c>
      <c r="E403" s="39" t="str">
        <f t="shared" si="38"/>
        <v/>
      </c>
      <c r="F403" s="39" t="str">
        <f t="shared" si="39"/>
        <v/>
      </c>
      <c r="G403" s="39" t="str">
        <f t="shared" si="40"/>
        <v/>
      </c>
      <c r="H403" s="39" t="str">
        <f>IF(A403&gt;$A$8*12,"",VLOOKUP(A403,Lists!$L$5:$O$605,4,FALSE))</f>
        <v/>
      </c>
      <c r="I403" s="39" t="str">
        <f t="shared" si="41"/>
        <v/>
      </c>
    </row>
    <row r="404" spans="1:9" x14ac:dyDescent="0.25">
      <c r="A404" s="54" t="str">
        <f t="shared" si="36"/>
        <v/>
      </c>
      <c r="B404" s="54" t="str">
        <f>IF(A404&gt;$A$8*12,"",VLOOKUP(A404,Lists!$L$5:$N$605,2,FALSE))</f>
        <v/>
      </c>
      <c r="C404" s="54" t="str">
        <f>IF(A404&gt;$A$8*12,"",VLOOKUP(A404,Lists!$L$5:$N$605,3,FALSE))</f>
        <v/>
      </c>
      <c r="D404" s="53" t="str">
        <f t="shared" si="37"/>
        <v/>
      </c>
      <c r="E404" s="39" t="str">
        <f t="shared" si="38"/>
        <v/>
      </c>
      <c r="F404" s="39" t="str">
        <f t="shared" si="39"/>
        <v/>
      </c>
      <c r="G404" s="39" t="str">
        <f t="shared" si="40"/>
        <v/>
      </c>
      <c r="H404" s="39" t="str">
        <f>IF(A404&gt;$A$8*12,"",VLOOKUP(A404,Lists!$L$5:$O$605,4,FALSE))</f>
        <v/>
      </c>
      <c r="I404" s="39" t="str">
        <f t="shared" si="41"/>
        <v/>
      </c>
    </row>
    <row r="405" spans="1:9" x14ac:dyDescent="0.25">
      <c r="A405" s="54" t="str">
        <f t="shared" si="36"/>
        <v/>
      </c>
      <c r="B405" s="54" t="str">
        <f>IF(A405&gt;$A$8*12,"",VLOOKUP(A405,Lists!$L$5:$N$605,2,FALSE))</f>
        <v/>
      </c>
      <c r="C405" s="54" t="str">
        <f>IF(A405&gt;$A$8*12,"",VLOOKUP(A405,Lists!$L$5:$N$605,3,FALSE))</f>
        <v/>
      </c>
      <c r="D405" s="53" t="str">
        <f t="shared" si="37"/>
        <v/>
      </c>
      <c r="E405" s="39" t="str">
        <f t="shared" si="38"/>
        <v/>
      </c>
      <c r="F405" s="39" t="str">
        <f t="shared" si="39"/>
        <v/>
      </c>
      <c r="G405" s="39" t="str">
        <f t="shared" si="40"/>
        <v/>
      </c>
      <c r="H405" s="39" t="str">
        <f>IF(A405&gt;$A$8*12,"",VLOOKUP(A405,Lists!$L$5:$O$605,4,FALSE))</f>
        <v/>
      </c>
      <c r="I405" s="39" t="str">
        <f t="shared" si="41"/>
        <v/>
      </c>
    </row>
    <row r="406" spans="1:9" x14ac:dyDescent="0.25">
      <c r="A406" s="54" t="str">
        <f t="shared" si="36"/>
        <v/>
      </c>
      <c r="B406" s="54" t="str">
        <f>IF(A406&gt;$A$8*12,"",VLOOKUP(A406,Lists!$L$5:$N$605,2,FALSE))</f>
        <v/>
      </c>
      <c r="C406" s="54" t="str">
        <f>IF(A406&gt;$A$8*12,"",VLOOKUP(A406,Lists!$L$5:$N$605,3,FALSE))</f>
        <v/>
      </c>
      <c r="D406" s="53" t="str">
        <f t="shared" si="37"/>
        <v/>
      </c>
      <c r="E406" s="39" t="str">
        <f t="shared" si="38"/>
        <v/>
      </c>
      <c r="F406" s="39" t="str">
        <f t="shared" si="39"/>
        <v/>
      </c>
      <c r="G406" s="39" t="str">
        <f t="shared" si="40"/>
        <v/>
      </c>
      <c r="H406" s="39" t="str">
        <f>IF(A406&gt;$A$8*12,"",VLOOKUP(A406,Lists!$L$5:$O$605,4,FALSE))</f>
        <v/>
      </c>
      <c r="I406" s="39" t="str">
        <f t="shared" si="41"/>
        <v/>
      </c>
    </row>
    <row r="407" spans="1:9" x14ac:dyDescent="0.25">
      <c r="A407" s="54" t="str">
        <f t="shared" si="36"/>
        <v/>
      </c>
      <c r="B407" s="54" t="str">
        <f>IF(A407&gt;$A$8*12,"",VLOOKUP(A407,Lists!$L$5:$N$605,2,FALSE))</f>
        <v/>
      </c>
      <c r="C407" s="54" t="str">
        <f>IF(A407&gt;$A$8*12,"",VLOOKUP(A407,Lists!$L$5:$N$605,3,FALSE))</f>
        <v/>
      </c>
      <c r="D407" s="53" t="str">
        <f t="shared" si="37"/>
        <v/>
      </c>
      <c r="E407" s="39" t="str">
        <f t="shared" si="38"/>
        <v/>
      </c>
      <c r="F407" s="39" t="str">
        <f t="shared" si="39"/>
        <v/>
      </c>
      <c r="G407" s="39" t="str">
        <f t="shared" si="40"/>
        <v/>
      </c>
      <c r="H407" s="39" t="str">
        <f>IF(A407&gt;$A$8*12,"",VLOOKUP(A407,Lists!$L$5:$O$605,4,FALSE))</f>
        <v/>
      </c>
      <c r="I407" s="39" t="str">
        <f t="shared" si="41"/>
        <v/>
      </c>
    </row>
    <row r="408" spans="1:9" x14ac:dyDescent="0.25">
      <c r="A408" s="54" t="str">
        <f t="shared" si="36"/>
        <v/>
      </c>
      <c r="B408" s="54" t="str">
        <f>IF(A408&gt;$A$8*12,"",VLOOKUP(A408,Lists!$L$5:$N$605,2,FALSE))</f>
        <v/>
      </c>
      <c r="C408" s="54" t="str">
        <f>IF(A408&gt;$A$8*12,"",VLOOKUP(A408,Lists!$L$5:$N$605,3,FALSE))</f>
        <v/>
      </c>
      <c r="D408" s="53" t="str">
        <f t="shared" si="37"/>
        <v/>
      </c>
      <c r="E408" s="39" t="str">
        <f t="shared" si="38"/>
        <v/>
      </c>
      <c r="F408" s="39" t="str">
        <f t="shared" si="39"/>
        <v/>
      </c>
      <c r="G408" s="39" t="str">
        <f t="shared" si="40"/>
        <v/>
      </c>
      <c r="H408" s="39" t="str">
        <f>IF(A408&gt;$A$8*12,"",VLOOKUP(A408,Lists!$L$5:$O$605,4,FALSE))</f>
        <v/>
      </c>
      <c r="I408" s="39" t="str">
        <f t="shared" si="41"/>
        <v/>
      </c>
    </row>
    <row r="409" spans="1:9" x14ac:dyDescent="0.25">
      <c r="A409" s="54" t="str">
        <f t="shared" si="36"/>
        <v/>
      </c>
      <c r="B409" s="54" t="str">
        <f>IF(A409&gt;$A$8*12,"",VLOOKUP(A409,Lists!$L$5:$N$605,2,FALSE))</f>
        <v/>
      </c>
      <c r="C409" s="54" t="str">
        <f>IF(A409&gt;$A$8*12,"",VLOOKUP(A409,Lists!$L$5:$N$605,3,FALSE))</f>
        <v/>
      </c>
      <c r="D409" s="53" t="str">
        <f t="shared" si="37"/>
        <v/>
      </c>
      <c r="E409" s="39" t="str">
        <f t="shared" si="38"/>
        <v/>
      </c>
      <c r="F409" s="39" t="str">
        <f t="shared" si="39"/>
        <v/>
      </c>
      <c r="G409" s="39" t="str">
        <f t="shared" si="40"/>
        <v/>
      </c>
      <c r="H409" s="39" t="str">
        <f>IF(A409&gt;$A$8*12,"",VLOOKUP(A409,Lists!$L$5:$O$605,4,FALSE))</f>
        <v/>
      </c>
      <c r="I409" s="39" t="str">
        <f t="shared" si="41"/>
        <v/>
      </c>
    </row>
    <row r="410" spans="1:9" x14ac:dyDescent="0.25">
      <c r="A410" s="54" t="str">
        <f t="shared" si="36"/>
        <v/>
      </c>
      <c r="B410" s="54" t="str">
        <f>IF(A410&gt;$A$8*12,"",VLOOKUP(A410,Lists!$L$5:$N$605,2,FALSE))</f>
        <v/>
      </c>
      <c r="C410" s="54" t="str">
        <f>IF(A410&gt;$A$8*12,"",VLOOKUP(A410,Lists!$L$5:$N$605,3,FALSE))</f>
        <v/>
      </c>
      <c r="D410" s="53" t="str">
        <f t="shared" si="37"/>
        <v/>
      </c>
      <c r="E410" s="39" t="str">
        <f t="shared" si="38"/>
        <v/>
      </c>
      <c r="F410" s="39" t="str">
        <f t="shared" si="39"/>
        <v/>
      </c>
      <c r="G410" s="39" t="str">
        <f t="shared" si="40"/>
        <v/>
      </c>
      <c r="H410" s="39" t="str">
        <f>IF(A410&gt;$A$8*12,"",VLOOKUP(A410,Lists!$L$5:$O$605,4,FALSE))</f>
        <v/>
      </c>
      <c r="I410" s="39" t="str">
        <f t="shared" si="41"/>
        <v/>
      </c>
    </row>
    <row r="411" spans="1:9" x14ac:dyDescent="0.25">
      <c r="A411" s="54" t="str">
        <f t="shared" si="36"/>
        <v/>
      </c>
      <c r="B411" s="54" t="str">
        <f>IF(A411&gt;$A$8*12,"",VLOOKUP(A411,Lists!$L$5:$N$605,2,FALSE))</f>
        <v/>
      </c>
      <c r="C411" s="54" t="str">
        <f>IF(A411&gt;$A$8*12,"",VLOOKUP(A411,Lists!$L$5:$N$605,3,FALSE))</f>
        <v/>
      </c>
      <c r="D411" s="53" t="str">
        <f t="shared" si="37"/>
        <v/>
      </c>
      <c r="E411" s="39" t="str">
        <f t="shared" si="38"/>
        <v/>
      </c>
      <c r="F411" s="39" t="str">
        <f t="shared" si="39"/>
        <v/>
      </c>
      <c r="G411" s="39" t="str">
        <f t="shared" si="40"/>
        <v/>
      </c>
      <c r="H411" s="39" t="str">
        <f>IF(A411&gt;$A$8*12,"",VLOOKUP(A411,Lists!$L$5:$O$605,4,FALSE))</f>
        <v/>
      </c>
      <c r="I411" s="39" t="str">
        <f t="shared" si="41"/>
        <v/>
      </c>
    </row>
    <row r="412" spans="1:9" x14ac:dyDescent="0.25">
      <c r="A412" s="54" t="str">
        <f t="shared" si="36"/>
        <v/>
      </c>
      <c r="B412" s="54" t="str">
        <f>IF(A412&gt;$A$8*12,"",VLOOKUP(A412,Lists!$L$5:$N$605,2,FALSE))</f>
        <v/>
      </c>
      <c r="C412" s="54" t="str">
        <f>IF(A412&gt;$A$8*12,"",VLOOKUP(A412,Lists!$L$5:$N$605,3,FALSE))</f>
        <v/>
      </c>
      <c r="D412" s="53" t="str">
        <f t="shared" si="37"/>
        <v/>
      </c>
      <c r="E412" s="39" t="str">
        <f t="shared" si="38"/>
        <v/>
      </c>
      <c r="F412" s="39" t="str">
        <f t="shared" si="39"/>
        <v/>
      </c>
      <c r="G412" s="39" t="str">
        <f t="shared" si="40"/>
        <v/>
      </c>
      <c r="H412" s="39" t="str">
        <f>IF(A412&gt;$A$8*12,"",VLOOKUP(A412,Lists!$L$5:$O$605,4,FALSE))</f>
        <v/>
      </c>
      <c r="I412" s="39" t="str">
        <f t="shared" si="41"/>
        <v/>
      </c>
    </row>
    <row r="413" spans="1:9" x14ac:dyDescent="0.25">
      <c r="A413" s="54" t="str">
        <f t="shared" si="36"/>
        <v/>
      </c>
      <c r="B413" s="54" t="str">
        <f>IF(A413&gt;$A$8*12,"",VLOOKUP(A413,Lists!$L$5:$N$605,2,FALSE))</f>
        <v/>
      </c>
      <c r="C413" s="54" t="str">
        <f>IF(A413&gt;$A$8*12,"",VLOOKUP(A413,Lists!$L$5:$N$605,3,FALSE))</f>
        <v/>
      </c>
      <c r="D413" s="53" t="str">
        <f t="shared" si="37"/>
        <v/>
      </c>
      <c r="E413" s="39" t="str">
        <f t="shared" si="38"/>
        <v/>
      </c>
      <c r="F413" s="39" t="str">
        <f t="shared" si="39"/>
        <v/>
      </c>
      <c r="G413" s="39" t="str">
        <f t="shared" si="40"/>
        <v/>
      </c>
      <c r="H413" s="39" t="str">
        <f>IF(A413&gt;$A$8*12,"",VLOOKUP(A413,Lists!$L$5:$O$605,4,FALSE))</f>
        <v/>
      </c>
      <c r="I413" s="39" t="str">
        <f t="shared" si="41"/>
        <v/>
      </c>
    </row>
    <row r="414" spans="1:9" x14ac:dyDescent="0.25">
      <c r="A414" s="54" t="str">
        <f t="shared" si="36"/>
        <v/>
      </c>
      <c r="B414" s="54" t="str">
        <f>IF(A414&gt;$A$8*12,"",VLOOKUP(A414,Lists!$L$5:$N$605,2,FALSE))</f>
        <v/>
      </c>
      <c r="C414" s="54" t="str">
        <f>IF(A414&gt;$A$8*12,"",VLOOKUP(A414,Lists!$L$5:$N$605,3,FALSE))</f>
        <v/>
      </c>
      <c r="D414" s="53" t="str">
        <f t="shared" si="37"/>
        <v/>
      </c>
      <c r="E414" s="39" t="str">
        <f t="shared" si="38"/>
        <v/>
      </c>
      <c r="F414" s="39" t="str">
        <f t="shared" si="39"/>
        <v/>
      </c>
      <c r="G414" s="39" t="str">
        <f t="shared" si="40"/>
        <v/>
      </c>
      <c r="H414" s="39" t="str">
        <f>IF(A414&gt;$A$8*12,"",VLOOKUP(A414,Lists!$L$5:$O$605,4,FALSE))</f>
        <v/>
      </c>
      <c r="I414" s="39" t="str">
        <f t="shared" si="41"/>
        <v/>
      </c>
    </row>
    <row r="415" spans="1:9" x14ac:dyDescent="0.25">
      <c r="A415" s="54" t="str">
        <f t="shared" si="36"/>
        <v/>
      </c>
      <c r="B415" s="54" t="str">
        <f>IF(A415&gt;$A$8*12,"",VLOOKUP(A415,Lists!$L$5:$N$605,2,FALSE))</f>
        <v/>
      </c>
      <c r="C415" s="54" t="str">
        <f>IF(A415&gt;$A$8*12,"",VLOOKUP(A415,Lists!$L$5:$N$605,3,FALSE))</f>
        <v/>
      </c>
      <c r="D415" s="53" t="str">
        <f t="shared" si="37"/>
        <v/>
      </c>
      <c r="E415" s="39" t="str">
        <f t="shared" si="38"/>
        <v/>
      </c>
      <c r="F415" s="39" t="str">
        <f t="shared" si="39"/>
        <v/>
      </c>
      <c r="G415" s="39" t="str">
        <f t="shared" si="40"/>
        <v/>
      </c>
      <c r="H415" s="39" t="str">
        <f>IF(A415&gt;$A$8*12,"",VLOOKUP(A415,Lists!$L$5:$O$605,4,FALSE))</f>
        <v/>
      </c>
      <c r="I415" s="39" t="str">
        <f t="shared" si="41"/>
        <v/>
      </c>
    </row>
    <row r="416" spans="1:9" x14ac:dyDescent="0.25">
      <c r="A416" s="54" t="str">
        <f t="shared" si="36"/>
        <v/>
      </c>
      <c r="B416" s="54" t="str">
        <f>IF(A416&gt;$A$8*12,"",VLOOKUP(A416,Lists!$L$5:$N$605,2,FALSE))</f>
        <v/>
      </c>
      <c r="C416" s="54" t="str">
        <f>IF(A416&gt;$A$8*12,"",VLOOKUP(A416,Lists!$L$5:$N$605,3,FALSE))</f>
        <v/>
      </c>
      <c r="D416" s="53" t="str">
        <f t="shared" si="37"/>
        <v/>
      </c>
      <c r="E416" s="39" t="str">
        <f t="shared" si="38"/>
        <v/>
      </c>
      <c r="F416" s="39" t="str">
        <f t="shared" si="39"/>
        <v/>
      </c>
      <c r="G416" s="39" t="str">
        <f t="shared" si="40"/>
        <v/>
      </c>
      <c r="H416" s="39" t="str">
        <f>IF(A416&gt;$A$8*12,"",VLOOKUP(A416,Lists!$L$5:$O$605,4,FALSE))</f>
        <v/>
      </c>
      <c r="I416" s="39" t="str">
        <f t="shared" si="41"/>
        <v/>
      </c>
    </row>
    <row r="417" spans="1:9" x14ac:dyDescent="0.25">
      <c r="A417" s="54" t="str">
        <f t="shared" si="36"/>
        <v/>
      </c>
      <c r="B417" s="54" t="str">
        <f>IF(A417&gt;$A$8*12,"",VLOOKUP(A417,Lists!$L$5:$N$605,2,FALSE))</f>
        <v/>
      </c>
      <c r="C417" s="54" t="str">
        <f>IF(A417&gt;$A$8*12,"",VLOOKUP(A417,Lists!$L$5:$N$605,3,FALSE))</f>
        <v/>
      </c>
      <c r="D417" s="53" t="str">
        <f t="shared" si="37"/>
        <v/>
      </c>
      <c r="E417" s="39" t="str">
        <f t="shared" si="38"/>
        <v/>
      </c>
      <c r="F417" s="39" t="str">
        <f t="shared" si="39"/>
        <v/>
      </c>
      <c r="G417" s="39" t="str">
        <f t="shared" si="40"/>
        <v/>
      </c>
      <c r="H417" s="39" t="str">
        <f>IF(A417&gt;$A$8*12,"",VLOOKUP(A417,Lists!$L$5:$O$605,4,FALSE))</f>
        <v/>
      </c>
      <c r="I417" s="39" t="str">
        <f t="shared" si="41"/>
        <v/>
      </c>
    </row>
    <row r="418" spans="1:9" x14ac:dyDescent="0.25">
      <c r="A418" s="54" t="str">
        <f t="shared" si="36"/>
        <v/>
      </c>
      <c r="B418" s="54" t="str">
        <f>IF(A418&gt;$A$8*12,"",VLOOKUP(A418,Lists!$L$5:$N$605,2,FALSE))</f>
        <v/>
      </c>
      <c r="C418" s="54" t="str">
        <f>IF(A418&gt;$A$8*12,"",VLOOKUP(A418,Lists!$L$5:$N$605,3,FALSE))</f>
        <v/>
      </c>
      <c r="D418" s="53" t="str">
        <f t="shared" si="37"/>
        <v/>
      </c>
      <c r="E418" s="39" t="str">
        <f t="shared" si="38"/>
        <v/>
      </c>
      <c r="F418" s="39" t="str">
        <f t="shared" si="39"/>
        <v/>
      </c>
      <c r="G418" s="39" t="str">
        <f t="shared" si="40"/>
        <v/>
      </c>
      <c r="H418" s="39" t="str">
        <f>IF(A418&gt;$A$8*12,"",VLOOKUP(A418,Lists!$L$5:$O$605,4,FALSE))</f>
        <v/>
      </c>
      <c r="I418" s="39" t="str">
        <f t="shared" si="41"/>
        <v/>
      </c>
    </row>
    <row r="419" spans="1:9" x14ac:dyDescent="0.25">
      <c r="A419" s="54" t="str">
        <f t="shared" si="36"/>
        <v/>
      </c>
      <c r="B419" s="54" t="str">
        <f>IF(A419&gt;$A$8*12,"",VLOOKUP(A419,Lists!$L$5:$N$605,2,FALSE))</f>
        <v/>
      </c>
      <c r="C419" s="54" t="str">
        <f>IF(A419&gt;$A$8*12,"",VLOOKUP(A419,Lists!$L$5:$N$605,3,FALSE))</f>
        <v/>
      </c>
      <c r="D419" s="53" t="str">
        <f t="shared" si="37"/>
        <v/>
      </c>
      <c r="E419" s="39" t="str">
        <f t="shared" si="38"/>
        <v/>
      </c>
      <c r="F419" s="39" t="str">
        <f t="shared" si="39"/>
        <v/>
      </c>
      <c r="G419" s="39" t="str">
        <f t="shared" si="40"/>
        <v/>
      </c>
      <c r="H419" s="39" t="str">
        <f>IF(A419&gt;$A$8*12,"",VLOOKUP(A419,Lists!$L$5:$O$605,4,FALSE))</f>
        <v/>
      </c>
      <c r="I419" s="39" t="str">
        <f t="shared" si="41"/>
        <v/>
      </c>
    </row>
    <row r="420" spans="1:9" x14ac:dyDescent="0.25">
      <c r="A420" s="54" t="str">
        <f t="shared" si="36"/>
        <v/>
      </c>
      <c r="B420" s="54" t="str">
        <f>IF(A420&gt;$A$8*12,"",VLOOKUP(A420,Lists!$L$5:$N$605,2,FALSE))</f>
        <v/>
      </c>
      <c r="C420" s="54" t="str">
        <f>IF(A420&gt;$A$8*12,"",VLOOKUP(A420,Lists!$L$5:$N$605,3,FALSE))</f>
        <v/>
      </c>
      <c r="D420" s="53" t="str">
        <f t="shared" si="37"/>
        <v/>
      </c>
      <c r="E420" s="39" t="str">
        <f t="shared" si="38"/>
        <v/>
      </c>
      <c r="F420" s="39" t="str">
        <f t="shared" si="39"/>
        <v/>
      </c>
      <c r="G420" s="39" t="str">
        <f t="shared" si="40"/>
        <v/>
      </c>
      <c r="H420" s="39" t="str">
        <f>IF(A420&gt;$A$8*12,"",VLOOKUP(A420,Lists!$L$5:$O$605,4,FALSE))</f>
        <v/>
      </c>
      <c r="I420" s="39" t="str">
        <f t="shared" si="41"/>
        <v/>
      </c>
    </row>
    <row r="421" spans="1:9" x14ac:dyDescent="0.25">
      <c r="A421" s="54" t="str">
        <f t="shared" si="36"/>
        <v/>
      </c>
      <c r="B421" s="54" t="str">
        <f>IF(A421&gt;$A$8*12,"",VLOOKUP(A421,Lists!$L$5:$N$605,2,FALSE))</f>
        <v/>
      </c>
      <c r="C421" s="54" t="str">
        <f>IF(A421&gt;$A$8*12,"",VLOOKUP(A421,Lists!$L$5:$N$605,3,FALSE))</f>
        <v/>
      </c>
      <c r="D421" s="53" t="str">
        <f t="shared" si="37"/>
        <v/>
      </c>
      <c r="E421" s="39" t="str">
        <f t="shared" si="38"/>
        <v/>
      </c>
      <c r="F421" s="39" t="str">
        <f t="shared" si="39"/>
        <v/>
      </c>
      <c r="G421" s="39" t="str">
        <f t="shared" si="40"/>
        <v/>
      </c>
      <c r="H421" s="39" t="str">
        <f>IF(A421&gt;$A$8*12,"",VLOOKUP(A421,Lists!$L$5:$O$605,4,FALSE))</f>
        <v/>
      </c>
      <c r="I421" s="39" t="str">
        <f t="shared" si="41"/>
        <v/>
      </c>
    </row>
    <row r="422" spans="1:9" x14ac:dyDescent="0.25">
      <c r="A422" s="54" t="str">
        <f t="shared" si="36"/>
        <v/>
      </c>
      <c r="B422" s="54" t="str">
        <f>IF(A422&gt;$A$8*12,"",VLOOKUP(A422,Lists!$L$5:$N$605,2,FALSE))</f>
        <v/>
      </c>
      <c r="C422" s="54" t="str">
        <f>IF(A422&gt;$A$8*12,"",VLOOKUP(A422,Lists!$L$5:$N$605,3,FALSE))</f>
        <v/>
      </c>
      <c r="D422" s="53" t="str">
        <f t="shared" si="37"/>
        <v/>
      </c>
      <c r="E422" s="39" t="str">
        <f t="shared" si="38"/>
        <v/>
      </c>
      <c r="F422" s="39" t="str">
        <f t="shared" si="39"/>
        <v/>
      </c>
      <c r="G422" s="39" t="str">
        <f t="shared" si="40"/>
        <v/>
      </c>
      <c r="H422" s="39" t="str">
        <f>IF(A422&gt;$A$8*12,"",VLOOKUP(A422,Lists!$L$5:$O$605,4,FALSE))</f>
        <v/>
      </c>
      <c r="I422" s="39" t="str">
        <f t="shared" si="41"/>
        <v/>
      </c>
    </row>
    <row r="423" spans="1:9" x14ac:dyDescent="0.25">
      <c r="A423" s="54" t="str">
        <f t="shared" si="36"/>
        <v/>
      </c>
      <c r="B423" s="54" t="str">
        <f>IF(A423&gt;$A$8*12,"",VLOOKUP(A423,Lists!$L$5:$N$605,2,FALSE))</f>
        <v/>
      </c>
      <c r="C423" s="54" t="str">
        <f>IF(A423&gt;$A$8*12,"",VLOOKUP(A423,Lists!$L$5:$N$605,3,FALSE))</f>
        <v/>
      </c>
      <c r="D423" s="53" t="str">
        <f t="shared" si="37"/>
        <v/>
      </c>
      <c r="E423" s="39" t="str">
        <f t="shared" si="38"/>
        <v/>
      </c>
      <c r="F423" s="39" t="str">
        <f t="shared" si="39"/>
        <v/>
      </c>
      <c r="G423" s="39" t="str">
        <f t="shared" si="40"/>
        <v/>
      </c>
      <c r="H423" s="39" t="str">
        <f>IF(A423&gt;$A$8*12,"",VLOOKUP(A423,Lists!$L$5:$O$605,4,FALSE))</f>
        <v/>
      </c>
      <c r="I423" s="39" t="str">
        <f t="shared" si="41"/>
        <v/>
      </c>
    </row>
    <row r="424" spans="1:9" x14ac:dyDescent="0.25">
      <c r="A424" s="54" t="str">
        <f t="shared" si="36"/>
        <v/>
      </c>
      <c r="B424" s="54" t="str">
        <f>IF(A424&gt;$A$8*12,"",VLOOKUP(A424,Lists!$L$5:$N$605,2,FALSE))</f>
        <v/>
      </c>
      <c r="C424" s="54" t="str">
        <f>IF(A424&gt;$A$8*12,"",VLOOKUP(A424,Lists!$L$5:$N$605,3,FALSE))</f>
        <v/>
      </c>
      <c r="D424" s="53" t="str">
        <f t="shared" si="37"/>
        <v/>
      </c>
      <c r="E424" s="39" t="str">
        <f t="shared" si="38"/>
        <v/>
      </c>
      <c r="F424" s="39" t="str">
        <f t="shared" si="39"/>
        <v/>
      </c>
      <c r="G424" s="39" t="str">
        <f t="shared" si="40"/>
        <v/>
      </c>
      <c r="H424" s="39" t="str">
        <f>IF(A424&gt;$A$8*12,"",VLOOKUP(A424,Lists!$L$5:$O$605,4,FALSE))</f>
        <v/>
      </c>
      <c r="I424" s="39" t="str">
        <f t="shared" si="41"/>
        <v/>
      </c>
    </row>
    <row r="425" spans="1:9" x14ac:dyDescent="0.25">
      <c r="A425" s="54" t="str">
        <f t="shared" si="36"/>
        <v/>
      </c>
      <c r="B425" s="54" t="str">
        <f>IF(A425&gt;$A$8*12,"",VLOOKUP(A425,Lists!$L$5:$N$605,2,FALSE))</f>
        <v/>
      </c>
      <c r="C425" s="54" t="str">
        <f>IF(A425&gt;$A$8*12,"",VLOOKUP(A425,Lists!$L$5:$N$605,3,FALSE))</f>
        <v/>
      </c>
      <c r="D425" s="53" t="str">
        <f t="shared" si="37"/>
        <v/>
      </c>
      <c r="E425" s="39" t="str">
        <f t="shared" si="38"/>
        <v/>
      </c>
      <c r="F425" s="39" t="str">
        <f t="shared" si="39"/>
        <v/>
      </c>
      <c r="G425" s="39" t="str">
        <f t="shared" si="40"/>
        <v/>
      </c>
      <c r="H425" s="39" t="str">
        <f>IF(A425&gt;$A$8*12,"",VLOOKUP(A425,Lists!$L$5:$O$605,4,FALSE))</f>
        <v/>
      </c>
      <c r="I425" s="39" t="str">
        <f t="shared" si="41"/>
        <v/>
      </c>
    </row>
    <row r="426" spans="1:9" x14ac:dyDescent="0.25">
      <c r="A426" s="54" t="str">
        <f t="shared" si="36"/>
        <v/>
      </c>
      <c r="B426" s="54" t="str">
        <f>IF(A426&gt;$A$8*12,"",VLOOKUP(A426,Lists!$L$5:$N$605,2,FALSE))</f>
        <v/>
      </c>
      <c r="C426" s="54" t="str">
        <f>IF(A426&gt;$A$8*12,"",VLOOKUP(A426,Lists!$L$5:$N$605,3,FALSE))</f>
        <v/>
      </c>
      <c r="D426" s="53" t="str">
        <f t="shared" si="37"/>
        <v/>
      </c>
      <c r="E426" s="39" t="str">
        <f t="shared" si="38"/>
        <v/>
      </c>
      <c r="F426" s="39" t="str">
        <f t="shared" si="39"/>
        <v/>
      </c>
      <c r="G426" s="39" t="str">
        <f t="shared" si="40"/>
        <v/>
      </c>
      <c r="H426" s="39" t="str">
        <f>IF(A426&gt;$A$8*12,"",VLOOKUP(A426,Lists!$L$5:$O$605,4,FALSE))</f>
        <v/>
      </c>
      <c r="I426" s="39" t="str">
        <f t="shared" si="41"/>
        <v/>
      </c>
    </row>
    <row r="427" spans="1:9" x14ac:dyDescent="0.25">
      <c r="A427" s="54" t="str">
        <f t="shared" si="36"/>
        <v/>
      </c>
      <c r="B427" s="54" t="str">
        <f>IF(A427&gt;$A$8*12,"",VLOOKUP(A427,Lists!$L$5:$N$605,2,FALSE))</f>
        <v/>
      </c>
      <c r="C427" s="54" t="str">
        <f>IF(A427&gt;$A$8*12,"",VLOOKUP(A427,Lists!$L$5:$N$605,3,FALSE))</f>
        <v/>
      </c>
      <c r="D427" s="53" t="str">
        <f t="shared" si="37"/>
        <v/>
      </c>
      <c r="E427" s="39" t="str">
        <f t="shared" si="38"/>
        <v/>
      </c>
      <c r="F427" s="39" t="str">
        <f t="shared" si="39"/>
        <v/>
      </c>
      <c r="G427" s="39" t="str">
        <f t="shared" si="40"/>
        <v/>
      </c>
      <c r="H427" s="39" t="str">
        <f>IF(A427&gt;$A$8*12,"",VLOOKUP(A427,Lists!$L$5:$O$605,4,FALSE))</f>
        <v/>
      </c>
      <c r="I427" s="39" t="str">
        <f t="shared" si="41"/>
        <v/>
      </c>
    </row>
    <row r="428" spans="1:9" x14ac:dyDescent="0.25">
      <c r="A428" s="54" t="str">
        <f t="shared" si="36"/>
        <v/>
      </c>
      <c r="B428" s="54" t="str">
        <f>IF(A428&gt;$A$8*12,"",VLOOKUP(A428,Lists!$L$5:$N$605,2,FALSE))</f>
        <v/>
      </c>
      <c r="C428" s="54" t="str">
        <f>IF(A428&gt;$A$8*12,"",VLOOKUP(A428,Lists!$L$5:$N$605,3,FALSE))</f>
        <v/>
      </c>
      <c r="D428" s="53" t="str">
        <f t="shared" si="37"/>
        <v/>
      </c>
      <c r="E428" s="39" t="str">
        <f t="shared" si="38"/>
        <v/>
      </c>
      <c r="F428" s="39" t="str">
        <f t="shared" si="39"/>
        <v/>
      </c>
      <c r="G428" s="39" t="str">
        <f t="shared" si="40"/>
        <v/>
      </c>
      <c r="H428" s="39" t="str">
        <f>IF(A428&gt;$A$8*12,"",VLOOKUP(A428,Lists!$L$5:$O$605,4,FALSE))</f>
        <v/>
      </c>
      <c r="I428" s="39" t="str">
        <f t="shared" si="41"/>
        <v/>
      </c>
    </row>
    <row r="429" spans="1:9" x14ac:dyDescent="0.25">
      <c r="A429" s="54" t="str">
        <f t="shared" si="36"/>
        <v/>
      </c>
      <c r="B429" s="54" t="str">
        <f>IF(A429&gt;$A$8*12,"",VLOOKUP(A429,Lists!$L$5:$N$605,2,FALSE))</f>
        <v/>
      </c>
      <c r="C429" s="54" t="str">
        <f>IF(A429&gt;$A$8*12,"",VLOOKUP(A429,Lists!$L$5:$N$605,3,FALSE))</f>
        <v/>
      </c>
      <c r="D429" s="53" t="str">
        <f t="shared" si="37"/>
        <v/>
      </c>
      <c r="E429" s="39" t="str">
        <f t="shared" si="38"/>
        <v/>
      </c>
      <c r="F429" s="39" t="str">
        <f t="shared" si="39"/>
        <v/>
      </c>
      <c r="G429" s="39" t="str">
        <f t="shared" si="40"/>
        <v/>
      </c>
      <c r="H429" s="39" t="str">
        <f>IF(A429&gt;$A$8*12,"",VLOOKUP(A429,Lists!$L$5:$O$605,4,FALSE))</f>
        <v/>
      </c>
      <c r="I429" s="39" t="str">
        <f t="shared" si="41"/>
        <v/>
      </c>
    </row>
    <row r="430" spans="1:9" x14ac:dyDescent="0.25">
      <c r="A430" s="54" t="str">
        <f t="shared" si="36"/>
        <v/>
      </c>
      <c r="B430" s="54" t="str">
        <f>IF(A430&gt;$A$8*12,"",VLOOKUP(A430,Lists!$L$5:$N$605,2,FALSE))</f>
        <v/>
      </c>
      <c r="C430" s="54" t="str">
        <f>IF(A430&gt;$A$8*12,"",VLOOKUP(A430,Lists!$L$5:$N$605,3,FALSE))</f>
        <v/>
      </c>
      <c r="D430" s="53" t="str">
        <f t="shared" si="37"/>
        <v/>
      </c>
      <c r="E430" s="39" t="str">
        <f t="shared" si="38"/>
        <v/>
      </c>
      <c r="F430" s="39" t="str">
        <f t="shared" si="39"/>
        <v/>
      </c>
      <c r="G430" s="39" t="str">
        <f t="shared" si="40"/>
        <v/>
      </c>
      <c r="H430" s="39" t="str">
        <f>IF(A430&gt;$A$8*12,"",VLOOKUP(A430,Lists!$L$5:$O$605,4,FALSE))</f>
        <v/>
      </c>
      <c r="I430" s="39" t="str">
        <f t="shared" si="41"/>
        <v/>
      </c>
    </row>
    <row r="431" spans="1:9" x14ac:dyDescent="0.25">
      <c r="A431" s="54" t="str">
        <f t="shared" si="36"/>
        <v/>
      </c>
      <c r="B431" s="54" t="str">
        <f>IF(A431&gt;$A$8*12,"",VLOOKUP(A431,Lists!$L$5:$N$605,2,FALSE))</f>
        <v/>
      </c>
      <c r="C431" s="54" t="str">
        <f>IF(A431&gt;$A$8*12,"",VLOOKUP(A431,Lists!$L$5:$N$605,3,FALSE))</f>
        <v/>
      </c>
      <c r="D431" s="53" t="str">
        <f t="shared" si="37"/>
        <v/>
      </c>
      <c r="E431" s="39" t="str">
        <f t="shared" si="38"/>
        <v/>
      </c>
      <c r="F431" s="39" t="str">
        <f t="shared" si="39"/>
        <v/>
      </c>
      <c r="G431" s="39" t="str">
        <f t="shared" si="40"/>
        <v/>
      </c>
      <c r="H431" s="39" t="str">
        <f>IF(A431&gt;$A$8*12,"",VLOOKUP(A431,Lists!$L$5:$O$605,4,FALSE))</f>
        <v/>
      </c>
      <c r="I431" s="39" t="str">
        <f t="shared" si="41"/>
        <v/>
      </c>
    </row>
    <row r="432" spans="1:9" x14ac:dyDescent="0.25">
      <c r="A432" s="54" t="str">
        <f t="shared" si="36"/>
        <v/>
      </c>
      <c r="B432" s="54" t="str">
        <f>IF(A432&gt;$A$8*12,"",VLOOKUP(A432,Lists!$L$5:$N$605,2,FALSE))</f>
        <v/>
      </c>
      <c r="C432" s="54" t="str">
        <f>IF(A432&gt;$A$8*12,"",VLOOKUP(A432,Lists!$L$5:$N$605,3,FALSE))</f>
        <v/>
      </c>
      <c r="D432" s="53" t="str">
        <f t="shared" si="37"/>
        <v/>
      </c>
      <c r="E432" s="39" t="str">
        <f t="shared" si="38"/>
        <v/>
      </c>
      <c r="F432" s="39" t="str">
        <f t="shared" si="39"/>
        <v/>
      </c>
      <c r="G432" s="39" t="str">
        <f t="shared" si="40"/>
        <v/>
      </c>
      <c r="H432" s="39" t="str">
        <f>IF(A432&gt;$A$8*12,"",VLOOKUP(A432,Lists!$L$5:$O$605,4,FALSE))</f>
        <v/>
      </c>
      <c r="I432" s="39" t="str">
        <f t="shared" si="41"/>
        <v/>
      </c>
    </row>
    <row r="433" spans="1:9" x14ac:dyDescent="0.25">
      <c r="A433" s="54" t="str">
        <f t="shared" si="36"/>
        <v/>
      </c>
      <c r="B433" s="54" t="str">
        <f>IF(A433&gt;$A$8*12,"",VLOOKUP(A433,Lists!$L$5:$N$605,2,FALSE))</f>
        <v/>
      </c>
      <c r="C433" s="54" t="str">
        <f>IF(A433&gt;$A$8*12,"",VLOOKUP(A433,Lists!$L$5:$N$605,3,FALSE))</f>
        <v/>
      </c>
      <c r="D433" s="53" t="str">
        <f t="shared" si="37"/>
        <v/>
      </c>
      <c r="E433" s="39" t="str">
        <f t="shared" si="38"/>
        <v/>
      </c>
      <c r="F433" s="39" t="str">
        <f t="shared" si="39"/>
        <v/>
      </c>
      <c r="G433" s="39" t="str">
        <f t="shared" si="40"/>
        <v/>
      </c>
      <c r="H433" s="39" t="str">
        <f>IF(A433&gt;$A$8*12,"",VLOOKUP(A433,Lists!$L$5:$O$605,4,FALSE))</f>
        <v/>
      </c>
      <c r="I433" s="39" t="str">
        <f t="shared" si="41"/>
        <v/>
      </c>
    </row>
    <row r="434" spans="1:9" x14ac:dyDescent="0.25">
      <c r="A434" s="54" t="str">
        <f t="shared" si="36"/>
        <v/>
      </c>
      <c r="B434" s="54" t="str">
        <f>IF(A434&gt;$A$8*12,"",VLOOKUP(A434,Lists!$L$5:$N$605,2,FALSE))</f>
        <v/>
      </c>
      <c r="C434" s="54" t="str">
        <f>IF(A434&gt;$A$8*12,"",VLOOKUP(A434,Lists!$L$5:$N$605,3,FALSE))</f>
        <v/>
      </c>
      <c r="D434" s="53" t="str">
        <f t="shared" si="37"/>
        <v/>
      </c>
      <c r="E434" s="39" t="str">
        <f t="shared" si="38"/>
        <v/>
      </c>
      <c r="F434" s="39" t="str">
        <f t="shared" si="39"/>
        <v/>
      </c>
      <c r="G434" s="39" t="str">
        <f t="shared" si="40"/>
        <v/>
      </c>
      <c r="H434" s="39" t="str">
        <f>IF(A434&gt;$A$8*12,"",VLOOKUP(A434,Lists!$L$5:$O$605,4,FALSE))</f>
        <v/>
      </c>
      <c r="I434" s="39" t="str">
        <f t="shared" si="41"/>
        <v/>
      </c>
    </row>
    <row r="435" spans="1:9" x14ac:dyDescent="0.25">
      <c r="A435" s="54" t="str">
        <f t="shared" si="36"/>
        <v/>
      </c>
      <c r="B435" s="54" t="str">
        <f>IF(A435&gt;$A$8*12,"",VLOOKUP(A435,Lists!$L$5:$N$605,2,FALSE))</f>
        <v/>
      </c>
      <c r="C435" s="54" t="str">
        <f>IF(A435&gt;$A$8*12,"",VLOOKUP(A435,Lists!$L$5:$N$605,3,FALSE))</f>
        <v/>
      </c>
      <c r="D435" s="53" t="str">
        <f t="shared" si="37"/>
        <v/>
      </c>
      <c r="E435" s="39" t="str">
        <f t="shared" si="38"/>
        <v/>
      </c>
      <c r="F435" s="39" t="str">
        <f t="shared" si="39"/>
        <v/>
      </c>
      <c r="G435" s="39" t="str">
        <f t="shared" si="40"/>
        <v/>
      </c>
      <c r="H435" s="39" t="str">
        <f>IF(A435&gt;$A$8*12,"",VLOOKUP(A435,Lists!$L$5:$O$605,4,FALSE))</f>
        <v/>
      </c>
      <c r="I435" s="39" t="str">
        <f t="shared" si="41"/>
        <v/>
      </c>
    </row>
    <row r="436" spans="1:9" x14ac:dyDescent="0.25">
      <c r="A436" s="54" t="str">
        <f t="shared" si="36"/>
        <v/>
      </c>
      <c r="B436" s="54" t="str">
        <f>IF(A436&gt;$A$8*12,"",VLOOKUP(A436,Lists!$L$5:$N$605,2,FALSE))</f>
        <v/>
      </c>
      <c r="C436" s="54" t="str">
        <f>IF(A436&gt;$A$8*12,"",VLOOKUP(A436,Lists!$L$5:$N$605,3,FALSE))</f>
        <v/>
      </c>
      <c r="D436" s="53" t="str">
        <f t="shared" si="37"/>
        <v/>
      </c>
      <c r="E436" s="39" t="str">
        <f t="shared" si="38"/>
        <v/>
      </c>
      <c r="F436" s="39" t="str">
        <f t="shared" si="39"/>
        <v/>
      </c>
      <c r="G436" s="39" t="str">
        <f t="shared" si="40"/>
        <v/>
      </c>
      <c r="H436" s="39" t="str">
        <f>IF(A436&gt;$A$8*12,"",VLOOKUP(A436,Lists!$L$5:$O$605,4,FALSE))</f>
        <v/>
      </c>
      <c r="I436" s="39" t="str">
        <f t="shared" si="41"/>
        <v/>
      </c>
    </row>
    <row r="437" spans="1:9" x14ac:dyDescent="0.25">
      <c r="A437" s="54" t="str">
        <f t="shared" si="36"/>
        <v/>
      </c>
      <c r="B437" s="54" t="str">
        <f>IF(A437&gt;$A$8*12,"",VLOOKUP(A437,Lists!$L$5:$N$605,2,FALSE))</f>
        <v/>
      </c>
      <c r="C437" s="54" t="str">
        <f>IF(A437&gt;$A$8*12,"",VLOOKUP(A437,Lists!$L$5:$N$605,3,FALSE))</f>
        <v/>
      </c>
      <c r="D437" s="53" t="str">
        <f t="shared" si="37"/>
        <v/>
      </c>
      <c r="E437" s="39" t="str">
        <f t="shared" si="38"/>
        <v/>
      </c>
      <c r="F437" s="39" t="str">
        <f t="shared" si="39"/>
        <v/>
      </c>
      <c r="G437" s="39" t="str">
        <f t="shared" si="40"/>
        <v/>
      </c>
      <c r="H437" s="39" t="str">
        <f>IF(A437&gt;$A$8*12,"",VLOOKUP(A437,Lists!$L$5:$O$605,4,FALSE))</f>
        <v/>
      </c>
      <c r="I437" s="39" t="str">
        <f t="shared" si="41"/>
        <v/>
      </c>
    </row>
    <row r="438" spans="1:9" x14ac:dyDescent="0.25">
      <c r="A438" s="54" t="str">
        <f t="shared" si="36"/>
        <v/>
      </c>
      <c r="B438" s="54" t="str">
        <f>IF(A438&gt;$A$8*12,"",VLOOKUP(A438,Lists!$L$5:$N$605,2,FALSE))</f>
        <v/>
      </c>
      <c r="C438" s="54" t="str">
        <f>IF(A438&gt;$A$8*12,"",VLOOKUP(A438,Lists!$L$5:$N$605,3,FALSE))</f>
        <v/>
      </c>
      <c r="D438" s="53" t="str">
        <f t="shared" si="37"/>
        <v/>
      </c>
      <c r="E438" s="39" t="str">
        <f t="shared" si="38"/>
        <v/>
      </c>
      <c r="F438" s="39" t="str">
        <f t="shared" si="39"/>
        <v/>
      </c>
      <c r="G438" s="39" t="str">
        <f t="shared" si="40"/>
        <v/>
      </c>
      <c r="H438" s="39" t="str">
        <f>IF(A438&gt;$A$8*12,"",VLOOKUP(A438,Lists!$L$5:$O$605,4,FALSE))</f>
        <v/>
      </c>
      <c r="I438" s="39" t="str">
        <f t="shared" si="41"/>
        <v/>
      </c>
    </row>
    <row r="439" spans="1:9" x14ac:dyDescent="0.25">
      <c r="A439" s="54" t="str">
        <f t="shared" si="36"/>
        <v/>
      </c>
      <c r="B439" s="54" t="str">
        <f>IF(A439&gt;$A$8*12,"",VLOOKUP(A439,Lists!$L$5:$N$605,2,FALSE))</f>
        <v/>
      </c>
      <c r="C439" s="54" t="str">
        <f>IF(A439&gt;$A$8*12,"",VLOOKUP(A439,Lists!$L$5:$N$605,3,FALSE))</f>
        <v/>
      </c>
      <c r="D439" s="53" t="str">
        <f t="shared" si="37"/>
        <v/>
      </c>
      <c r="E439" s="39" t="str">
        <f t="shared" si="38"/>
        <v/>
      </c>
      <c r="F439" s="39" t="str">
        <f t="shared" si="39"/>
        <v/>
      </c>
      <c r="G439" s="39" t="str">
        <f t="shared" si="40"/>
        <v/>
      </c>
      <c r="H439" s="39" t="str">
        <f>IF(A439&gt;$A$8*12,"",VLOOKUP(A439,Lists!$L$5:$O$605,4,FALSE))</f>
        <v/>
      </c>
      <c r="I439" s="39" t="str">
        <f t="shared" si="41"/>
        <v/>
      </c>
    </row>
    <row r="440" spans="1:9" x14ac:dyDescent="0.25">
      <c r="A440" s="54" t="str">
        <f t="shared" si="36"/>
        <v/>
      </c>
      <c r="B440" s="54" t="str">
        <f>IF(A440&gt;$A$8*12,"",VLOOKUP(A440,Lists!$L$5:$N$605,2,FALSE))</f>
        <v/>
      </c>
      <c r="C440" s="54" t="str">
        <f>IF(A440&gt;$A$8*12,"",VLOOKUP(A440,Lists!$L$5:$N$605,3,FALSE))</f>
        <v/>
      </c>
      <c r="D440" s="53" t="str">
        <f t="shared" si="37"/>
        <v/>
      </c>
      <c r="E440" s="39" t="str">
        <f t="shared" si="38"/>
        <v/>
      </c>
      <c r="F440" s="39" t="str">
        <f t="shared" si="39"/>
        <v/>
      </c>
      <c r="G440" s="39" t="str">
        <f t="shared" si="40"/>
        <v/>
      </c>
      <c r="H440" s="39" t="str">
        <f>IF(A440&gt;$A$8*12,"",VLOOKUP(A440,Lists!$L$5:$O$605,4,FALSE))</f>
        <v/>
      </c>
      <c r="I440" s="39" t="str">
        <f t="shared" si="41"/>
        <v/>
      </c>
    </row>
    <row r="441" spans="1:9" x14ac:dyDescent="0.25">
      <c r="A441" s="54" t="str">
        <f t="shared" si="36"/>
        <v/>
      </c>
      <c r="B441" s="54" t="str">
        <f>IF(A441&gt;$A$8*12,"",VLOOKUP(A441,Lists!$L$5:$N$605,2,FALSE))</f>
        <v/>
      </c>
      <c r="C441" s="54" t="str">
        <f>IF(A441&gt;$A$8*12,"",VLOOKUP(A441,Lists!$L$5:$N$605,3,FALSE))</f>
        <v/>
      </c>
      <c r="D441" s="53" t="str">
        <f t="shared" si="37"/>
        <v/>
      </c>
      <c r="E441" s="39" t="str">
        <f t="shared" si="38"/>
        <v/>
      </c>
      <c r="F441" s="39" t="str">
        <f t="shared" si="39"/>
        <v/>
      </c>
      <c r="G441" s="39" t="str">
        <f t="shared" si="40"/>
        <v/>
      </c>
      <c r="H441" s="39" t="str">
        <f>IF(A441&gt;$A$8*12,"",VLOOKUP(A441,Lists!$L$5:$O$605,4,FALSE))</f>
        <v/>
      </c>
      <c r="I441" s="39" t="str">
        <f t="shared" si="41"/>
        <v/>
      </c>
    </row>
    <row r="442" spans="1:9" x14ac:dyDescent="0.25">
      <c r="A442" s="54" t="str">
        <f t="shared" si="36"/>
        <v/>
      </c>
      <c r="B442" s="54" t="str">
        <f>IF(A442&gt;$A$8*12,"",VLOOKUP(A442,Lists!$L$5:$N$605,2,FALSE))</f>
        <v/>
      </c>
      <c r="C442" s="54" t="str">
        <f>IF(A442&gt;$A$8*12,"",VLOOKUP(A442,Lists!$L$5:$N$605,3,FALSE))</f>
        <v/>
      </c>
      <c r="D442" s="53" t="str">
        <f t="shared" si="37"/>
        <v/>
      </c>
      <c r="E442" s="39" t="str">
        <f t="shared" si="38"/>
        <v/>
      </c>
      <c r="F442" s="39" t="str">
        <f t="shared" si="39"/>
        <v/>
      </c>
      <c r="G442" s="39" t="str">
        <f t="shared" si="40"/>
        <v/>
      </c>
      <c r="H442" s="39" t="str">
        <f>IF(A442&gt;$A$8*12,"",VLOOKUP(A442,Lists!$L$5:$O$605,4,FALSE))</f>
        <v/>
      </c>
      <c r="I442" s="39" t="str">
        <f t="shared" si="41"/>
        <v/>
      </c>
    </row>
    <row r="443" spans="1:9" x14ac:dyDescent="0.25">
      <c r="A443" s="54" t="str">
        <f t="shared" si="36"/>
        <v/>
      </c>
      <c r="B443" s="54" t="str">
        <f>IF(A443&gt;$A$8*12,"",VLOOKUP(A443,Lists!$L$5:$N$605,2,FALSE))</f>
        <v/>
      </c>
      <c r="C443" s="54" t="str">
        <f>IF(A443&gt;$A$8*12,"",VLOOKUP(A443,Lists!$L$5:$N$605,3,FALSE))</f>
        <v/>
      </c>
      <c r="D443" s="53" t="str">
        <f t="shared" si="37"/>
        <v/>
      </c>
      <c r="E443" s="39" t="str">
        <f t="shared" si="38"/>
        <v/>
      </c>
      <c r="F443" s="39" t="str">
        <f t="shared" si="39"/>
        <v/>
      </c>
      <c r="G443" s="39" t="str">
        <f t="shared" si="40"/>
        <v/>
      </c>
      <c r="H443" s="39" t="str">
        <f>IF(A443&gt;$A$8*12,"",VLOOKUP(A443,Lists!$L$5:$O$605,4,FALSE))</f>
        <v/>
      </c>
      <c r="I443" s="39" t="str">
        <f t="shared" si="41"/>
        <v/>
      </c>
    </row>
    <row r="444" spans="1:9" x14ac:dyDescent="0.25">
      <c r="A444" s="54" t="str">
        <f t="shared" si="36"/>
        <v/>
      </c>
      <c r="B444" s="54" t="str">
        <f>IF(A444&gt;$A$8*12,"",VLOOKUP(A444,Lists!$L$5:$N$605,2,FALSE))</f>
        <v/>
      </c>
      <c r="C444" s="54" t="str">
        <f>IF(A444&gt;$A$8*12,"",VLOOKUP(A444,Lists!$L$5:$N$605,3,FALSE))</f>
        <v/>
      </c>
      <c r="D444" s="53" t="str">
        <f t="shared" si="37"/>
        <v/>
      </c>
      <c r="E444" s="39" t="str">
        <f t="shared" si="38"/>
        <v/>
      </c>
      <c r="F444" s="39" t="str">
        <f t="shared" si="39"/>
        <v/>
      </c>
      <c r="G444" s="39" t="str">
        <f t="shared" si="40"/>
        <v/>
      </c>
      <c r="H444" s="39" t="str">
        <f>IF(A444&gt;$A$8*12,"",VLOOKUP(A444,Lists!$L$5:$O$605,4,FALSE))</f>
        <v/>
      </c>
      <c r="I444" s="39" t="str">
        <f t="shared" si="41"/>
        <v/>
      </c>
    </row>
    <row r="445" spans="1:9" x14ac:dyDescent="0.25">
      <c r="A445" s="54" t="str">
        <f t="shared" si="36"/>
        <v/>
      </c>
      <c r="B445" s="54" t="str">
        <f>IF(A445&gt;$A$8*12,"",VLOOKUP(A445,Lists!$L$5:$N$605,2,FALSE))</f>
        <v/>
      </c>
      <c r="C445" s="54" t="str">
        <f>IF(A445&gt;$A$8*12,"",VLOOKUP(A445,Lists!$L$5:$N$605,3,FALSE))</f>
        <v/>
      </c>
      <c r="D445" s="53" t="str">
        <f t="shared" si="37"/>
        <v/>
      </c>
      <c r="E445" s="39" t="str">
        <f t="shared" si="38"/>
        <v/>
      </c>
      <c r="F445" s="39" t="str">
        <f t="shared" si="39"/>
        <v/>
      </c>
      <c r="G445" s="39" t="str">
        <f t="shared" si="40"/>
        <v/>
      </c>
      <c r="H445" s="39" t="str">
        <f>IF(A445&gt;$A$8*12,"",VLOOKUP(A445,Lists!$L$5:$O$605,4,FALSE))</f>
        <v/>
      </c>
      <c r="I445" s="39" t="str">
        <f t="shared" si="41"/>
        <v/>
      </c>
    </row>
    <row r="446" spans="1:9" x14ac:dyDescent="0.25">
      <c r="A446" s="54" t="str">
        <f t="shared" si="36"/>
        <v/>
      </c>
      <c r="B446" s="54" t="str">
        <f>IF(A446&gt;$A$8*12,"",VLOOKUP(A446,Lists!$L$5:$N$605,2,FALSE))</f>
        <v/>
      </c>
      <c r="C446" s="54" t="str">
        <f>IF(A446&gt;$A$8*12,"",VLOOKUP(A446,Lists!$L$5:$N$605,3,FALSE))</f>
        <v/>
      </c>
      <c r="D446" s="53" t="str">
        <f t="shared" si="37"/>
        <v/>
      </c>
      <c r="E446" s="39" t="str">
        <f t="shared" si="38"/>
        <v/>
      </c>
      <c r="F446" s="39" t="str">
        <f t="shared" si="39"/>
        <v/>
      </c>
      <c r="G446" s="39" t="str">
        <f t="shared" si="40"/>
        <v/>
      </c>
      <c r="H446" s="39" t="str">
        <f>IF(A446&gt;$A$8*12,"",VLOOKUP(A446,Lists!$L$5:$O$605,4,FALSE))</f>
        <v/>
      </c>
      <c r="I446" s="39" t="str">
        <f t="shared" si="41"/>
        <v/>
      </c>
    </row>
    <row r="447" spans="1:9" x14ac:dyDescent="0.25">
      <c r="A447" s="54" t="str">
        <f t="shared" si="36"/>
        <v/>
      </c>
      <c r="B447" s="54" t="str">
        <f>IF(A447&gt;$A$8*12,"",VLOOKUP(A447,Lists!$L$5:$N$605,2,FALSE))</f>
        <v/>
      </c>
      <c r="C447" s="54" t="str">
        <f>IF(A447&gt;$A$8*12,"",VLOOKUP(A447,Lists!$L$5:$N$605,3,FALSE))</f>
        <v/>
      </c>
      <c r="D447" s="53" t="str">
        <f t="shared" si="37"/>
        <v/>
      </c>
      <c r="E447" s="39" t="str">
        <f t="shared" si="38"/>
        <v/>
      </c>
      <c r="F447" s="39" t="str">
        <f t="shared" si="39"/>
        <v/>
      </c>
      <c r="G447" s="39" t="str">
        <f t="shared" si="40"/>
        <v/>
      </c>
      <c r="H447" s="39" t="str">
        <f>IF(A447&gt;$A$8*12,"",VLOOKUP(A447,Lists!$L$5:$O$605,4,FALSE))</f>
        <v/>
      </c>
      <c r="I447" s="39" t="str">
        <f t="shared" si="41"/>
        <v/>
      </c>
    </row>
    <row r="448" spans="1:9" x14ac:dyDescent="0.25">
      <c r="A448" s="54" t="str">
        <f t="shared" si="36"/>
        <v/>
      </c>
      <c r="B448" s="54" t="str">
        <f>IF(A448&gt;$A$8*12,"",VLOOKUP(A448,Lists!$L$5:$N$605,2,FALSE))</f>
        <v/>
      </c>
      <c r="C448" s="54" t="str">
        <f>IF(A448&gt;$A$8*12,"",VLOOKUP(A448,Lists!$L$5:$N$605,3,FALSE))</f>
        <v/>
      </c>
      <c r="D448" s="53" t="str">
        <f t="shared" si="37"/>
        <v/>
      </c>
      <c r="E448" s="39" t="str">
        <f t="shared" si="38"/>
        <v/>
      </c>
      <c r="F448" s="39" t="str">
        <f t="shared" si="39"/>
        <v/>
      </c>
      <c r="G448" s="39" t="str">
        <f t="shared" si="40"/>
        <v/>
      </c>
      <c r="H448" s="39" t="str">
        <f>IF(A448&gt;$A$8*12,"",VLOOKUP(A448,Lists!$L$5:$O$605,4,FALSE))</f>
        <v/>
      </c>
      <c r="I448" s="39" t="str">
        <f t="shared" si="41"/>
        <v/>
      </c>
    </row>
    <row r="449" spans="1:9" x14ac:dyDescent="0.25">
      <c r="A449" s="54" t="str">
        <f t="shared" si="36"/>
        <v/>
      </c>
      <c r="B449" s="54" t="str">
        <f>IF(A449&gt;$A$8*12,"",VLOOKUP(A449,Lists!$L$5:$N$605,2,FALSE))</f>
        <v/>
      </c>
      <c r="C449" s="54" t="str">
        <f>IF(A449&gt;$A$8*12,"",VLOOKUP(A449,Lists!$L$5:$N$605,3,FALSE))</f>
        <v/>
      </c>
      <c r="D449" s="53" t="str">
        <f t="shared" si="37"/>
        <v/>
      </c>
      <c r="E449" s="39" t="str">
        <f t="shared" si="38"/>
        <v/>
      </c>
      <c r="F449" s="39" t="str">
        <f t="shared" si="39"/>
        <v/>
      </c>
      <c r="G449" s="39" t="str">
        <f t="shared" si="40"/>
        <v/>
      </c>
      <c r="H449" s="39" t="str">
        <f>IF(A449&gt;$A$8*12,"",VLOOKUP(A449,Lists!$L$5:$O$605,4,FALSE))</f>
        <v/>
      </c>
      <c r="I449" s="39" t="str">
        <f t="shared" si="41"/>
        <v/>
      </c>
    </row>
    <row r="450" spans="1:9" x14ac:dyDescent="0.25">
      <c r="A450" s="54" t="str">
        <f t="shared" si="36"/>
        <v/>
      </c>
      <c r="B450" s="54" t="str">
        <f>IF(A450&gt;$A$8*12,"",VLOOKUP(A450,Lists!$L$5:$N$605,2,FALSE))</f>
        <v/>
      </c>
      <c r="C450" s="54" t="str">
        <f>IF(A450&gt;$A$8*12,"",VLOOKUP(A450,Lists!$L$5:$N$605,3,FALSE))</f>
        <v/>
      </c>
      <c r="D450" s="53" t="str">
        <f t="shared" si="37"/>
        <v/>
      </c>
      <c r="E450" s="39" t="str">
        <f t="shared" si="38"/>
        <v/>
      </c>
      <c r="F450" s="39" t="str">
        <f t="shared" si="39"/>
        <v/>
      </c>
      <c r="G450" s="39" t="str">
        <f t="shared" si="40"/>
        <v/>
      </c>
      <c r="H450" s="39" t="str">
        <f>IF(A450&gt;$A$8*12,"",VLOOKUP(A450,Lists!$L$5:$O$605,4,FALSE))</f>
        <v/>
      </c>
      <c r="I450" s="39" t="str">
        <f t="shared" si="41"/>
        <v/>
      </c>
    </row>
    <row r="451" spans="1:9" x14ac:dyDescent="0.25">
      <c r="A451" s="54" t="str">
        <f t="shared" si="36"/>
        <v/>
      </c>
      <c r="B451" s="54" t="str">
        <f>IF(A451&gt;$A$8*12,"",VLOOKUP(A451,Lists!$L$5:$N$605,2,FALSE))</f>
        <v/>
      </c>
      <c r="C451" s="54" t="str">
        <f>IF(A451&gt;$A$8*12,"",VLOOKUP(A451,Lists!$L$5:$N$605,3,FALSE))</f>
        <v/>
      </c>
      <c r="D451" s="53" t="str">
        <f t="shared" si="37"/>
        <v/>
      </c>
      <c r="E451" s="39" t="str">
        <f t="shared" si="38"/>
        <v/>
      </c>
      <c r="F451" s="39" t="str">
        <f t="shared" si="39"/>
        <v/>
      </c>
      <c r="G451" s="39" t="str">
        <f t="shared" si="40"/>
        <v/>
      </c>
      <c r="H451" s="39" t="str">
        <f>IF(A451&gt;$A$8*12,"",VLOOKUP(A451,Lists!$L$5:$O$605,4,FALSE))</f>
        <v/>
      </c>
      <c r="I451" s="39" t="str">
        <f t="shared" si="41"/>
        <v/>
      </c>
    </row>
    <row r="452" spans="1:9" x14ac:dyDescent="0.25">
      <c r="A452" s="54" t="str">
        <f t="shared" si="36"/>
        <v/>
      </c>
      <c r="B452" s="54" t="str">
        <f>IF(A452&gt;$A$8*12,"",VLOOKUP(A452,Lists!$L$5:$N$605,2,FALSE))</f>
        <v/>
      </c>
      <c r="C452" s="54" t="str">
        <f>IF(A452&gt;$A$8*12,"",VLOOKUP(A452,Lists!$L$5:$N$605,3,FALSE))</f>
        <v/>
      </c>
      <c r="D452" s="53" t="str">
        <f t="shared" si="37"/>
        <v/>
      </c>
      <c r="E452" s="39" t="str">
        <f t="shared" si="38"/>
        <v/>
      </c>
      <c r="F452" s="39" t="str">
        <f t="shared" si="39"/>
        <v/>
      </c>
      <c r="G452" s="39" t="str">
        <f t="shared" si="40"/>
        <v/>
      </c>
      <c r="H452" s="39" t="str">
        <f>IF(A452&gt;$A$8*12,"",VLOOKUP(A452,Lists!$L$5:$O$605,4,FALSE))</f>
        <v/>
      </c>
      <c r="I452" s="39" t="str">
        <f t="shared" si="41"/>
        <v/>
      </c>
    </row>
    <row r="453" spans="1:9" x14ac:dyDescent="0.25">
      <c r="A453" s="54" t="str">
        <f t="shared" si="36"/>
        <v/>
      </c>
      <c r="B453" s="54" t="str">
        <f>IF(A453&gt;$A$8*12,"",VLOOKUP(A453,Lists!$L$5:$N$605,2,FALSE))</f>
        <v/>
      </c>
      <c r="C453" s="54" t="str">
        <f>IF(A453&gt;$A$8*12,"",VLOOKUP(A453,Lists!$L$5:$N$605,3,FALSE))</f>
        <v/>
      </c>
      <c r="D453" s="53" t="str">
        <f t="shared" si="37"/>
        <v/>
      </c>
      <c r="E453" s="39" t="str">
        <f t="shared" si="38"/>
        <v/>
      </c>
      <c r="F453" s="39" t="str">
        <f t="shared" si="39"/>
        <v/>
      </c>
      <c r="G453" s="39" t="str">
        <f t="shared" si="40"/>
        <v/>
      </c>
      <c r="H453" s="39" t="str">
        <f>IF(A453&gt;$A$8*12,"",VLOOKUP(A453,Lists!$L$5:$O$605,4,FALSE))</f>
        <v/>
      </c>
      <c r="I453" s="39" t="str">
        <f t="shared" si="41"/>
        <v/>
      </c>
    </row>
    <row r="454" spans="1:9" x14ac:dyDescent="0.25">
      <c r="A454" s="54" t="str">
        <f t="shared" si="36"/>
        <v/>
      </c>
      <c r="B454" s="54" t="str">
        <f>IF(A454&gt;$A$8*12,"",VLOOKUP(A454,Lists!$L$5:$N$605,2,FALSE))</f>
        <v/>
      </c>
      <c r="C454" s="54" t="str">
        <f>IF(A454&gt;$A$8*12,"",VLOOKUP(A454,Lists!$L$5:$N$605,3,FALSE))</f>
        <v/>
      </c>
      <c r="D454" s="53" t="str">
        <f t="shared" si="37"/>
        <v/>
      </c>
      <c r="E454" s="39" t="str">
        <f t="shared" si="38"/>
        <v/>
      </c>
      <c r="F454" s="39" t="str">
        <f t="shared" si="39"/>
        <v/>
      </c>
      <c r="G454" s="39" t="str">
        <f t="shared" si="40"/>
        <v/>
      </c>
      <c r="H454" s="39" t="str">
        <f>IF(A454&gt;$A$8*12,"",VLOOKUP(A454,Lists!$L$5:$O$605,4,FALSE))</f>
        <v/>
      </c>
      <c r="I454" s="39" t="str">
        <f t="shared" si="41"/>
        <v/>
      </c>
    </row>
    <row r="455" spans="1:9" x14ac:dyDescent="0.25">
      <c r="A455" s="54" t="str">
        <f t="shared" si="36"/>
        <v/>
      </c>
      <c r="B455" s="54" t="str">
        <f>IF(A455&gt;$A$8*12,"",VLOOKUP(A455,Lists!$L$5:$N$605,2,FALSE))</f>
        <v/>
      </c>
      <c r="C455" s="54" t="str">
        <f>IF(A455&gt;$A$8*12,"",VLOOKUP(A455,Lists!$L$5:$N$605,3,FALSE))</f>
        <v/>
      </c>
      <c r="D455" s="53" t="str">
        <f t="shared" si="37"/>
        <v/>
      </c>
      <c r="E455" s="39" t="str">
        <f t="shared" si="38"/>
        <v/>
      </c>
      <c r="F455" s="39" t="str">
        <f t="shared" si="39"/>
        <v/>
      </c>
      <c r="G455" s="39" t="str">
        <f t="shared" si="40"/>
        <v/>
      </c>
      <c r="H455" s="39" t="str">
        <f>IF(A455&gt;$A$8*12,"",VLOOKUP(A455,Lists!$L$5:$O$605,4,FALSE))</f>
        <v/>
      </c>
      <c r="I455" s="39" t="str">
        <f t="shared" si="41"/>
        <v/>
      </c>
    </row>
    <row r="456" spans="1:9" x14ac:dyDescent="0.25">
      <c r="A456" s="54" t="str">
        <f t="shared" si="36"/>
        <v/>
      </c>
      <c r="B456" s="54" t="str">
        <f>IF(A456&gt;$A$8*12,"",VLOOKUP(A456,Lists!$L$5:$N$605,2,FALSE))</f>
        <v/>
      </c>
      <c r="C456" s="54" t="str">
        <f>IF(A456&gt;$A$8*12,"",VLOOKUP(A456,Lists!$L$5:$N$605,3,FALSE))</f>
        <v/>
      </c>
      <c r="D456" s="53" t="str">
        <f t="shared" si="37"/>
        <v/>
      </c>
      <c r="E456" s="39" t="str">
        <f t="shared" si="38"/>
        <v/>
      </c>
      <c r="F456" s="39" t="str">
        <f t="shared" si="39"/>
        <v/>
      </c>
      <c r="G456" s="39" t="str">
        <f t="shared" si="40"/>
        <v/>
      </c>
      <c r="H456" s="39" t="str">
        <f>IF(A456&gt;$A$8*12,"",VLOOKUP(A456,Lists!$L$5:$O$605,4,FALSE))</f>
        <v/>
      </c>
      <c r="I456" s="39" t="str">
        <f t="shared" si="41"/>
        <v/>
      </c>
    </row>
    <row r="457" spans="1:9" x14ac:dyDescent="0.25">
      <c r="A457" s="54" t="str">
        <f t="shared" si="36"/>
        <v/>
      </c>
      <c r="B457" s="54" t="str">
        <f>IF(A457&gt;$A$8*12,"",VLOOKUP(A457,Lists!$L$5:$N$605,2,FALSE))</f>
        <v/>
      </c>
      <c r="C457" s="54" t="str">
        <f>IF(A457&gt;$A$8*12,"",VLOOKUP(A457,Lists!$L$5:$N$605,3,FALSE))</f>
        <v/>
      </c>
      <c r="D457" s="53" t="str">
        <f t="shared" si="37"/>
        <v/>
      </c>
      <c r="E457" s="39" t="str">
        <f t="shared" si="38"/>
        <v/>
      </c>
      <c r="F457" s="39" t="str">
        <f t="shared" si="39"/>
        <v/>
      </c>
      <c r="G457" s="39" t="str">
        <f t="shared" si="40"/>
        <v/>
      </c>
      <c r="H457" s="39" t="str">
        <f>IF(A457&gt;$A$8*12,"",VLOOKUP(A457,Lists!$L$5:$O$605,4,FALSE))</f>
        <v/>
      </c>
      <c r="I457" s="39" t="str">
        <f t="shared" si="41"/>
        <v/>
      </c>
    </row>
    <row r="458" spans="1:9" x14ac:dyDescent="0.25">
      <c r="A458" s="54" t="str">
        <f t="shared" si="36"/>
        <v/>
      </c>
      <c r="B458" s="54" t="str">
        <f>IF(A458&gt;$A$8*12,"",VLOOKUP(A458,Lists!$L$5:$N$605,2,FALSE))</f>
        <v/>
      </c>
      <c r="C458" s="54" t="str">
        <f>IF(A458&gt;$A$8*12,"",VLOOKUP(A458,Lists!$L$5:$N$605,3,FALSE))</f>
        <v/>
      </c>
      <c r="D458" s="53" t="str">
        <f t="shared" si="37"/>
        <v/>
      </c>
      <c r="E458" s="39" t="str">
        <f t="shared" si="38"/>
        <v/>
      </c>
      <c r="F458" s="39" t="str">
        <f t="shared" si="39"/>
        <v/>
      </c>
      <c r="G458" s="39" t="str">
        <f t="shared" si="40"/>
        <v/>
      </c>
      <c r="H458" s="39" t="str">
        <f>IF(A458&gt;$A$8*12,"",VLOOKUP(A458,Lists!$L$5:$O$605,4,FALSE))</f>
        <v/>
      </c>
      <c r="I458" s="39" t="str">
        <f t="shared" si="41"/>
        <v/>
      </c>
    </row>
    <row r="459" spans="1:9" x14ac:dyDescent="0.25">
      <c r="A459" s="54" t="str">
        <f t="shared" si="36"/>
        <v/>
      </c>
      <c r="B459" s="54" t="str">
        <f>IF(A459&gt;$A$8*12,"",VLOOKUP(A459,Lists!$L$5:$N$605,2,FALSE))</f>
        <v/>
      </c>
      <c r="C459" s="54" t="str">
        <f>IF(A459&gt;$A$8*12,"",VLOOKUP(A459,Lists!$L$5:$N$605,3,FALSE))</f>
        <v/>
      </c>
      <c r="D459" s="53" t="str">
        <f t="shared" si="37"/>
        <v/>
      </c>
      <c r="E459" s="39" t="str">
        <f t="shared" si="38"/>
        <v/>
      </c>
      <c r="F459" s="39" t="str">
        <f t="shared" si="39"/>
        <v/>
      </c>
      <c r="G459" s="39" t="str">
        <f t="shared" si="40"/>
        <v/>
      </c>
      <c r="H459" s="39" t="str">
        <f>IF(A459&gt;$A$8*12,"",VLOOKUP(A459,Lists!$L$5:$O$605,4,FALSE))</f>
        <v/>
      </c>
      <c r="I459" s="39" t="str">
        <f t="shared" si="41"/>
        <v/>
      </c>
    </row>
    <row r="460" spans="1:9" x14ac:dyDescent="0.25">
      <c r="A460" s="54" t="str">
        <f t="shared" ref="A460:A523" si="42">IF(A459&lt;($A$8*12),A459+1,"")</f>
        <v/>
      </c>
      <c r="B460" s="54" t="str">
        <f>IF(A460&gt;$A$8*12,"",VLOOKUP(A460,Lists!$L$5:$N$605,2,FALSE))</f>
        <v/>
      </c>
      <c r="C460" s="54" t="str">
        <f>IF(A460&gt;$A$8*12,"",VLOOKUP(A460,Lists!$L$5:$N$605,3,FALSE))</f>
        <v/>
      </c>
      <c r="D460" s="53" t="str">
        <f t="shared" ref="D460:D523" si="43">IF(A460&gt;$A$8*12,"",D459)</f>
        <v/>
      </c>
      <c r="E460" s="39" t="str">
        <f t="shared" ref="E460:E523" si="44">IF(A460&gt;$A$8*12,"",+I459)</f>
        <v/>
      </c>
      <c r="F460" s="39" t="str">
        <f t="shared" ref="F460:F523" si="45">IF(A460&gt;$A$8*12,"",F459)</f>
        <v/>
      </c>
      <c r="G460" s="39" t="str">
        <f t="shared" ref="G460:G523" si="46">IF(A460&gt;$A$8*12,"",ROUND((+E460+F460)*D460/12,0))</f>
        <v/>
      </c>
      <c r="H460" s="39" t="str">
        <f>IF(A460&gt;$A$8*12,"",VLOOKUP(A460,Lists!$L$5:$O$605,4,FALSE))</f>
        <v/>
      </c>
      <c r="I460" s="39" t="str">
        <f t="shared" ref="I460:I523" si="47">IF(A460&gt;$A$8*12,"",+E460+F460+G460-H460)</f>
        <v/>
      </c>
    </row>
    <row r="461" spans="1:9" x14ac:dyDescent="0.25">
      <c r="A461" s="54" t="str">
        <f t="shared" si="42"/>
        <v/>
      </c>
      <c r="B461" s="54" t="str">
        <f>IF(A461&gt;$A$8*12,"",VLOOKUP(A461,Lists!$L$5:$N$605,2,FALSE))</f>
        <v/>
      </c>
      <c r="C461" s="54" t="str">
        <f>IF(A461&gt;$A$8*12,"",VLOOKUP(A461,Lists!$L$5:$N$605,3,FALSE))</f>
        <v/>
      </c>
      <c r="D461" s="53" t="str">
        <f t="shared" si="43"/>
        <v/>
      </c>
      <c r="E461" s="39" t="str">
        <f t="shared" si="44"/>
        <v/>
      </c>
      <c r="F461" s="39" t="str">
        <f t="shared" si="45"/>
        <v/>
      </c>
      <c r="G461" s="39" t="str">
        <f t="shared" si="46"/>
        <v/>
      </c>
      <c r="H461" s="39" t="str">
        <f>IF(A461&gt;$A$8*12,"",VLOOKUP(A461,Lists!$L$5:$O$605,4,FALSE))</f>
        <v/>
      </c>
      <c r="I461" s="39" t="str">
        <f t="shared" si="47"/>
        <v/>
      </c>
    </row>
    <row r="462" spans="1:9" x14ac:dyDescent="0.25">
      <c r="A462" s="54" t="str">
        <f t="shared" si="42"/>
        <v/>
      </c>
      <c r="B462" s="54" t="str">
        <f>IF(A462&gt;$A$8*12,"",VLOOKUP(A462,Lists!$L$5:$N$605,2,FALSE))</f>
        <v/>
      </c>
      <c r="C462" s="54" t="str">
        <f>IF(A462&gt;$A$8*12,"",VLOOKUP(A462,Lists!$L$5:$N$605,3,FALSE))</f>
        <v/>
      </c>
      <c r="D462" s="53" t="str">
        <f t="shared" si="43"/>
        <v/>
      </c>
      <c r="E462" s="39" t="str">
        <f t="shared" si="44"/>
        <v/>
      </c>
      <c r="F462" s="39" t="str">
        <f t="shared" si="45"/>
        <v/>
      </c>
      <c r="G462" s="39" t="str">
        <f t="shared" si="46"/>
        <v/>
      </c>
      <c r="H462" s="39" t="str">
        <f>IF(A462&gt;$A$8*12,"",VLOOKUP(A462,Lists!$L$5:$O$605,4,FALSE))</f>
        <v/>
      </c>
      <c r="I462" s="39" t="str">
        <f t="shared" si="47"/>
        <v/>
      </c>
    </row>
    <row r="463" spans="1:9" x14ac:dyDescent="0.25">
      <c r="A463" s="54" t="str">
        <f t="shared" si="42"/>
        <v/>
      </c>
      <c r="B463" s="54" t="str">
        <f>IF(A463&gt;$A$8*12,"",VLOOKUP(A463,Lists!$L$5:$N$605,2,FALSE))</f>
        <v/>
      </c>
      <c r="C463" s="54" t="str">
        <f>IF(A463&gt;$A$8*12,"",VLOOKUP(A463,Lists!$L$5:$N$605,3,FALSE))</f>
        <v/>
      </c>
      <c r="D463" s="53" t="str">
        <f t="shared" si="43"/>
        <v/>
      </c>
      <c r="E463" s="39" t="str">
        <f t="shared" si="44"/>
        <v/>
      </c>
      <c r="F463" s="39" t="str">
        <f t="shared" si="45"/>
        <v/>
      </c>
      <c r="G463" s="39" t="str">
        <f t="shared" si="46"/>
        <v/>
      </c>
      <c r="H463" s="39" t="str">
        <f>IF(A463&gt;$A$8*12,"",VLOOKUP(A463,Lists!$L$5:$O$605,4,FALSE))</f>
        <v/>
      </c>
      <c r="I463" s="39" t="str">
        <f t="shared" si="47"/>
        <v/>
      </c>
    </row>
    <row r="464" spans="1:9" x14ac:dyDescent="0.25">
      <c r="A464" s="54" t="str">
        <f t="shared" si="42"/>
        <v/>
      </c>
      <c r="B464" s="54" t="str">
        <f>IF(A464&gt;$A$8*12,"",VLOOKUP(A464,Lists!$L$5:$N$605,2,FALSE))</f>
        <v/>
      </c>
      <c r="C464" s="54" t="str">
        <f>IF(A464&gt;$A$8*12,"",VLOOKUP(A464,Lists!$L$5:$N$605,3,FALSE))</f>
        <v/>
      </c>
      <c r="D464" s="53" t="str">
        <f t="shared" si="43"/>
        <v/>
      </c>
      <c r="E464" s="39" t="str">
        <f t="shared" si="44"/>
        <v/>
      </c>
      <c r="F464" s="39" t="str">
        <f t="shared" si="45"/>
        <v/>
      </c>
      <c r="G464" s="39" t="str">
        <f t="shared" si="46"/>
        <v/>
      </c>
      <c r="H464" s="39" t="str">
        <f>IF(A464&gt;$A$8*12,"",VLOOKUP(A464,Lists!$L$5:$O$605,4,FALSE))</f>
        <v/>
      </c>
      <c r="I464" s="39" t="str">
        <f t="shared" si="47"/>
        <v/>
      </c>
    </row>
    <row r="465" spans="1:9" x14ac:dyDescent="0.25">
      <c r="A465" s="54" t="str">
        <f t="shared" si="42"/>
        <v/>
      </c>
      <c r="B465" s="54" t="str">
        <f>IF(A465&gt;$A$8*12,"",VLOOKUP(A465,Lists!$L$5:$N$605,2,FALSE))</f>
        <v/>
      </c>
      <c r="C465" s="54" t="str">
        <f>IF(A465&gt;$A$8*12,"",VLOOKUP(A465,Lists!$L$5:$N$605,3,FALSE))</f>
        <v/>
      </c>
      <c r="D465" s="53" t="str">
        <f t="shared" si="43"/>
        <v/>
      </c>
      <c r="E465" s="39" t="str">
        <f t="shared" si="44"/>
        <v/>
      </c>
      <c r="F465" s="39" t="str">
        <f t="shared" si="45"/>
        <v/>
      </c>
      <c r="G465" s="39" t="str">
        <f t="shared" si="46"/>
        <v/>
      </c>
      <c r="H465" s="39" t="str">
        <f>IF(A465&gt;$A$8*12,"",VLOOKUP(A465,Lists!$L$5:$O$605,4,FALSE))</f>
        <v/>
      </c>
      <c r="I465" s="39" t="str">
        <f t="shared" si="47"/>
        <v/>
      </c>
    </row>
    <row r="466" spans="1:9" x14ac:dyDescent="0.25">
      <c r="A466" s="54" t="str">
        <f t="shared" si="42"/>
        <v/>
      </c>
      <c r="B466" s="54" t="str">
        <f>IF(A466&gt;$A$8*12,"",VLOOKUP(A466,Lists!$L$5:$N$605,2,FALSE))</f>
        <v/>
      </c>
      <c r="C466" s="54" t="str">
        <f>IF(A466&gt;$A$8*12,"",VLOOKUP(A466,Lists!$L$5:$N$605,3,FALSE))</f>
        <v/>
      </c>
      <c r="D466" s="53" t="str">
        <f t="shared" si="43"/>
        <v/>
      </c>
      <c r="E466" s="39" t="str">
        <f t="shared" si="44"/>
        <v/>
      </c>
      <c r="F466" s="39" t="str">
        <f t="shared" si="45"/>
        <v/>
      </c>
      <c r="G466" s="39" t="str">
        <f t="shared" si="46"/>
        <v/>
      </c>
      <c r="H466" s="39" t="str">
        <f>IF(A466&gt;$A$8*12,"",VLOOKUP(A466,Lists!$L$5:$O$605,4,FALSE))</f>
        <v/>
      </c>
      <c r="I466" s="39" t="str">
        <f t="shared" si="47"/>
        <v/>
      </c>
    </row>
    <row r="467" spans="1:9" x14ac:dyDescent="0.25">
      <c r="A467" s="54" t="str">
        <f t="shared" si="42"/>
        <v/>
      </c>
      <c r="B467" s="54" t="str">
        <f>IF(A467&gt;$A$8*12,"",VLOOKUP(A467,Lists!$L$5:$N$605,2,FALSE))</f>
        <v/>
      </c>
      <c r="C467" s="54" t="str">
        <f>IF(A467&gt;$A$8*12,"",VLOOKUP(A467,Lists!$L$5:$N$605,3,FALSE))</f>
        <v/>
      </c>
      <c r="D467" s="53" t="str">
        <f t="shared" si="43"/>
        <v/>
      </c>
      <c r="E467" s="39" t="str">
        <f t="shared" si="44"/>
        <v/>
      </c>
      <c r="F467" s="39" t="str">
        <f t="shared" si="45"/>
        <v/>
      </c>
      <c r="G467" s="39" t="str">
        <f t="shared" si="46"/>
        <v/>
      </c>
      <c r="H467" s="39" t="str">
        <f>IF(A467&gt;$A$8*12,"",VLOOKUP(A467,Lists!$L$5:$O$605,4,FALSE))</f>
        <v/>
      </c>
      <c r="I467" s="39" t="str">
        <f t="shared" si="47"/>
        <v/>
      </c>
    </row>
    <row r="468" spans="1:9" x14ac:dyDescent="0.25">
      <c r="A468" s="54" t="str">
        <f t="shared" si="42"/>
        <v/>
      </c>
      <c r="B468" s="54" t="str">
        <f>IF(A468&gt;$A$8*12,"",VLOOKUP(A468,Lists!$L$5:$N$605,2,FALSE))</f>
        <v/>
      </c>
      <c r="C468" s="54" t="str">
        <f>IF(A468&gt;$A$8*12,"",VLOOKUP(A468,Lists!$L$5:$N$605,3,FALSE))</f>
        <v/>
      </c>
      <c r="D468" s="53" t="str">
        <f t="shared" si="43"/>
        <v/>
      </c>
      <c r="E468" s="39" t="str">
        <f t="shared" si="44"/>
        <v/>
      </c>
      <c r="F468" s="39" t="str">
        <f t="shared" si="45"/>
        <v/>
      </c>
      <c r="G468" s="39" t="str">
        <f t="shared" si="46"/>
        <v/>
      </c>
      <c r="H468" s="39" t="str">
        <f>IF(A468&gt;$A$8*12,"",VLOOKUP(A468,Lists!$L$5:$O$605,4,FALSE))</f>
        <v/>
      </c>
      <c r="I468" s="39" t="str">
        <f t="shared" si="47"/>
        <v/>
      </c>
    </row>
    <row r="469" spans="1:9" x14ac:dyDescent="0.25">
      <c r="A469" s="54" t="str">
        <f t="shared" si="42"/>
        <v/>
      </c>
      <c r="B469" s="54" t="str">
        <f>IF(A469&gt;$A$8*12,"",VLOOKUP(A469,Lists!$L$5:$N$605,2,FALSE))</f>
        <v/>
      </c>
      <c r="C469" s="54" t="str">
        <f>IF(A469&gt;$A$8*12,"",VLOOKUP(A469,Lists!$L$5:$N$605,3,FALSE))</f>
        <v/>
      </c>
      <c r="D469" s="53" t="str">
        <f t="shared" si="43"/>
        <v/>
      </c>
      <c r="E469" s="39" t="str">
        <f t="shared" si="44"/>
        <v/>
      </c>
      <c r="F469" s="39" t="str">
        <f t="shared" si="45"/>
        <v/>
      </c>
      <c r="G469" s="39" t="str">
        <f t="shared" si="46"/>
        <v/>
      </c>
      <c r="H469" s="39" t="str">
        <f>IF(A469&gt;$A$8*12,"",VLOOKUP(A469,Lists!$L$5:$O$605,4,FALSE))</f>
        <v/>
      </c>
      <c r="I469" s="39" t="str">
        <f t="shared" si="47"/>
        <v/>
      </c>
    </row>
    <row r="470" spans="1:9" x14ac:dyDescent="0.25">
      <c r="A470" s="54" t="str">
        <f t="shared" si="42"/>
        <v/>
      </c>
      <c r="B470" s="54" t="str">
        <f>IF(A470&gt;$A$8*12,"",VLOOKUP(A470,Lists!$L$5:$N$605,2,FALSE))</f>
        <v/>
      </c>
      <c r="C470" s="54" t="str">
        <f>IF(A470&gt;$A$8*12,"",VLOOKUP(A470,Lists!$L$5:$N$605,3,FALSE))</f>
        <v/>
      </c>
      <c r="D470" s="53" t="str">
        <f t="shared" si="43"/>
        <v/>
      </c>
      <c r="E470" s="39" t="str">
        <f t="shared" si="44"/>
        <v/>
      </c>
      <c r="F470" s="39" t="str">
        <f t="shared" si="45"/>
        <v/>
      </c>
      <c r="G470" s="39" t="str">
        <f t="shared" si="46"/>
        <v/>
      </c>
      <c r="H470" s="39" t="str">
        <f>IF(A470&gt;$A$8*12,"",VLOOKUP(A470,Lists!$L$5:$O$605,4,FALSE))</f>
        <v/>
      </c>
      <c r="I470" s="39" t="str">
        <f t="shared" si="47"/>
        <v/>
      </c>
    </row>
    <row r="471" spans="1:9" x14ac:dyDescent="0.25">
      <c r="A471" s="54" t="str">
        <f t="shared" si="42"/>
        <v/>
      </c>
      <c r="B471" s="54" t="str">
        <f>IF(A471&gt;$A$8*12,"",VLOOKUP(A471,Lists!$L$5:$N$605,2,FALSE))</f>
        <v/>
      </c>
      <c r="C471" s="54" t="str">
        <f>IF(A471&gt;$A$8*12,"",VLOOKUP(A471,Lists!$L$5:$N$605,3,FALSE))</f>
        <v/>
      </c>
      <c r="D471" s="53" t="str">
        <f t="shared" si="43"/>
        <v/>
      </c>
      <c r="E471" s="39" t="str">
        <f t="shared" si="44"/>
        <v/>
      </c>
      <c r="F471" s="39" t="str">
        <f t="shared" si="45"/>
        <v/>
      </c>
      <c r="G471" s="39" t="str">
        <f t="shared" si="46"/>
        <v/>
      </c>
      <c r="H471" s="39" t="str">
        <f>IF(A471&gt;$A$8*12,"",VLOOKUP(A471,Lists!$L$5:$O$605,4,FALSE))</f>
        <v/>
      </c>
      <c r="I471" s="39" t="str">
        <f t="shared" si="47"/>
        <v/>
      </c>
    </row>
    <row r="472" spans="1:9" x14ac:dyDescent="0.25">
      <c r="A472" s="54" t="str">
        <f t="shared" si="42"/>
        <v/>
      </c>
      <c r="B472" s="54" t="str">
        <f>IF(A472&gt;$A$8*12,"",VLOOKUP(A472,Lists!$L$5:$N$605,2,FALSE))</f>
        <v/>
      </c>
      <c r="C472" s="54" t="str">
        <f>IF(A472&gt;$A$8*12,"",VLOOKUP(A472,Lists!$L$5:$N$605,3,FALSE))</f>
        <v/>
      </c>
      <c r="D472" s="53" t="str">
        <f t="shared" si="43"/>
        <v/>
      </c>
      <c r="E472" s="39" t="str">
        <f t="shared" si="44"/>
        <v/>
      </c>
      <c r="F472" s="39" t="str">
        <f t="shared" si="45"/>
        <v/>
      </c>
      <c r="G472" s="39" t="str">
        <f t="shared" si="46"/>
        <v/>
      </c>
      <c r="H472" s="39" t="str">
        <f>IF(A472&gt;$A$8*12,"",VLOOKUP(A472,Lists!$L$5:$O$605,4,FALSE))</f>
        <v/>
      </c>
      <c r="I472" s="39" t="str">
        <f t="shared" si="47"/>
        <v/>
      </c>
    </row>
    <row r="473" spans="1:9" x14ac:dyDescent="0.25">
      <c r="A473" s="54" t="str">
        <f t="shared" si="42"/>
        <v/>
      </c>
      <c r="B473" s="54" t="str">
        <f>IF(A473&gt;$A$8*12,"",VLOOKUP(A473,Lists!$L$5:$N$605,2,FALSE))</f>
        <v/>
      </c>
      <c r="C473" s="54" t="str">
        <f>IF(A473&gt;$A$8*12,"",VLOOKUP(A473,Lists!$L$5:$N$605,3,FALSE))</f>
        <v/>
      </c>
      <c r="D473" s="53" t="str">
        <f t="shared" si="43"/>
        <v/>
      </c>
      <c r="E473" s="39" t="str">
        <f t="shared" si="44"/>
        <v/>
      </c>
      <c r="F473" s="39" t="str">
        <f t="shared" si="45"/>
        <v/>
      </c>
      <c r="G473" s="39" t="str">
        <f t="shared" si="46"/>
        <v/>
      </c>
      <c r="H473" s="39" t="str">
        <f>IF(A473&gt;$A$8*12,"",VLOOKUP(A473,Lists!$L$5:$O$605,4,FALSE))</f>
        <v/>
      </c>
      <c r="I473" s="39" t="str">
        <f t="shared" si="47"/>
        <v/>
      </c>
    </row>
    <row r="474" spans="1:9" x14ac:dyDescent="0.25">
      <c r="A474" s="54" t="str">
        <f t="shared" si="42"/>
        <v/>
      </c>
      <c r="B474" s="54" t="str">
        <f>IF(A474&gt;$A$8*12,"",VLOOKUP(A474,Lists!$L$5:$N$605,2,FALSE))</f>
        <v/>
      </c>
      <c r="C474" s="54" t="str">
        <f>IF(A474&gt;$A$8*12,"",VLOOKUP(A474,Lists!$L$5:$N$605,3,FALSE))</f>
        <v/>
      </c>
      <c r="D474" s="53" t="str">
        <f t="shared" si="43"/>
        <v/>
      </c>
      <c r="E474" s="39" t="str">
        <f t="shared" si="44"/>
        <v/>
      </c>
      <c r="F474" s="39" t="str">
        <f t="shared" si="45"/>
        <v/>
      </c>
      <c r="G474" s="39" t="str">
        <f t="shared" si="46"/>
        <v/>
      </c>
      <c r="H474" s="39" t="str">
        <f>IF(A474&gt;$A$8*12,"",VLOOKUP(A474,Lists!$L$5:$O$605,4,FALSE))</f>
        <v/>
      </c>
      <c r="I474" s="39" t="str">
        <f t="shared" si="47"/>
        <v/>
      </c>
    </row>
    <row r="475" spans="1:9" x14ac:dyDescent="0.25">
      <c r="A475" s="54" t="str">
        <f t="shared" si="42"/>
        <v/>
      </c>
      <c r="B475" s="54" t="str">
        <f>IF(A475&gt;$A$8*12,"",VLOOKUP(A475,Lists!$L$5:$N$605,2,FALSE))</f>
        <v/>
      </c>
      <c r="C475" s="54" t="str">
        <f>IF(A475&gt;$A$8*12,"",VLOOKUP(A475,Lists!$L$5:$N$605,3,FALSE))</f>
        <v/>
      </c>
      <c r="D475" s="53" t="str">
        <f t="shared" si="43"/>
        <v/>
      </c>
      <c r="E475" s="39" t="str">
        <f t="shared" si="44"/>
        <v/>
      </c>
      <c r="F475" s="39" t="str">
        <f t="shared" si="45"/>
        <v/>
      </c>
      <c r="G475" s="39" t="str">
        <f t="shared" si="46"/>
        <v/>
      </c>
      <c r="H475" s="39" t="str">
        <f>IF(A475&gt;$A$8*12,"",VLOOKUP(A475,Lists!$L$5:$O$605,4,FALSE))</f>
        <v/>
      </c>
      <c r="I475" s="39" t="str">
        <f t="shared" si="47"/>
        <v/>
      </c>
    </row>
    <row r="476" spans="1:9" x14ac:dyDescent="0.25">
      <c r="A476" s="54" t="str">
        <f t="shared" si="42"/>
        <v/>
      </c>
      <c r="B476" s="54" t="str">
        <f>IF(A476&gt;$A$8*12,"",VLOOKUP(A476,Lists!$L$5:$N$605,2,FALSE))</f>
        <v/>
      </c>
      <c r="C476" s="54" t="str">
        <f>IF(A476&gt;$A$8*12,"",VLOOKUP(A476,Lists!$L$5:$N$605,3,FALSE))</f>
        <v/>
      </c>
      <c r="D476" s="53" t="str">
        <f t="shared" si="43"/>
        <v/>
      </c>
      <c r="E476" s="39" t="str">
        <f t="shared" si="44"/>
        <v/>
      </c>
      <c r="F476" s="39" t="str">
        <f t="shared" si="45"/>
        <v/>
      </c>
      <c r="G476" s="39" t="str">
        <f t="shared" si="46"/>
        <v/>
      </c>
      <c r="H476" s="39" t="str">
        <f>IF(A476&gt;$A$8*12,"",VLOOKUP(A476,Lists!$L$5:$O$605,4,FALSE))</f>
        <v/>
      </c>
      <c r="I476" s="39" t="str">
        <f t="shared" si="47"/>
        <v/>
      </c>
    </row>
    <row r="477" spans="1:9" x14ac:dyDescent="0.25">
      <c r="A477" s="54" t="str">
        <f t="shared" si="42"/>
        <v/>
      </c>
      <c r="B477" s="54" t="str">
        <f>IF(A477&gt;$A$8*12,"",VLOOKUP(A477,Lists!$L$5:$N$605,2,FALSE))</f>
        <v/>
      </c>
      <c r="C477" s="54" t="str">
        <f>IF(A477&gt;$A$8*12,"",VLOOKUP(A477,Lists!$L$5:$N$605,3,FALSE))</f>
        <v/>
      </c>
      <c r="D477" s="53" t="str">
        <f t="shared" si="43"/>
        <v/>
      </c>
      <c r="E477" s="39" t="str">
        <f t="shared" si="44"/>
        <v/>
      </c>
      <c r="F477" s="39" t="str">
        <f t="shared" si="45"/>
        <v/>
      </c>
      <c r="G477" s="39" t="str">
        <f t="shared" si="46"/>
        <v/>
      </c>
      <c r="H477" s="39" t="str">
        <f>IF(A477&gt;$A$8*12,"",VLOOKUP(A477,Lists!$L$5:$O$605,4,FALSE))</f>
        <v/>
      </c>
      <c r="I477" s="39" t="str">
        <f t="shared" si="47"/>
        <v/>
      </c>
    </row>
    <row r="478" spans="1:9" x14ac:dyDescent="0.25">
      <c r="A478" s="54" t="str">
        <f t="shared" si="42"/>
        <v/>
      </c>
      <c r="B478" s="54" t="str">
        <f>IF(A478&gt;$A$8*12,"",VLOOKUP(A478,Lists!$L$5:$N$605,2,FALSE))</f>
        <v/>
      </c>
      <c r="C478" s="54" t="str">
        <f>IF(A478&gt;$A$8*12,"",VLOOKUP(A478,Lists!$L$5:$N$605,3,FALSE))</f>
        <v/>
      </c>
      <c r="D478" s="53" t="str">
        <f t="shared" si="43"/>
        <v/>
      </c>
      <c r="E478" s="39" t="str">
        <f t="shared" si="44"/>
        <v/>
      </c>
      <c r="F478" s="39" t="str">
        <f t="shared" si="45"/>
        <v/>
      </c>
      <c r="G478" s="39" t="str">
        <f t="shared" si="46"/>
        <v/>
      </c>
      <c r="H478" s="39" t="str">
        <f>IF(A478&gt;$A$8*12,"",VLOOKUP(A478,Lists!$L$5:$O$605,4,FALSE))</f>
        <v/>
      </c>
      <c r="I478" s="39" t="str">
        <f t="shared" si="47"/>
        <v/>
      </c>
    </row>
    <row r="479" spans="1:9" x14ac:dyDescent="0.25">
      <c r="A479" s="54" t="str">
        <f t="shared" si="42"/>
        <v/>
      </c>
      <c r="B479" s="54" t="str">
        <f>IF(A479&gt;$A$8*12,"",VLOOKUP(A479,Lists!$L$5:$N$605,2,FALSE))</f>
        <v/>
      </c>
      <c r="C479" s="54" t="str">
        <f>IF(A479&gt;$A$8*12,"",VLOOKUP(A479,Lists!$L$5:$N$605,3,FALSE))</f>
        <v/>
      </c>
      <c r="D479" s="53" t="str">
        <f t="shared" si="43"/>
        <v/>
      </c>
      <c r="E479" s="39" t="str">
        <f t="shared" si="44"/>
        <v/>
      </c>
      <c r="F479" s="39" t="str">
        <f t="shared" si="45"/>
        <v/>
      </c>
      <c r="G479" s="39" t="str">
        <f t="shared" si="46"/>
        <v/>
      </c>
      <c r="H479" s="39" t="str">
        <f>IF(A479&gt;$A$8*12,"",VLOOKUP(A479,Lists!$L$5:$O$605,4,FALSE))</f>
        <v/>
      </c>
      <c r="I479" s="39" t="str">
        <f t="shared" si="47"/>
        <v/>
      </c>
    </row>
    <row r="480" spans="1:9" x14ac:dyDescent="0.25">
      <c r="A480" s="54" t="str">
        <f t="shared" si="42"/>
        <v/>
      </c>
      <c r="B480" s="54" t="str">
        <f>IF(A480&gt;$A$8*12,"",VLOOKUP(A480,Lists!$L$5:$N$605,2,FALSE))</f>
        <v/>
      </c>
      <c r="C480" s="54" t="str">
        <f>IF(A480&gt;$A$8*12,"",VLOOKUP(A480,Lists!$L$5:$N$605,3,FALSE))</f>
        <v/>
      </c>
      <c r="D480" s="53" t="str">
        <f t="shared" si="43"/>
        <v/>
      </c>
      <c r="E480" s="39" t="str">
        <f t="shared" si="44"/>
        <v/>
      </c>
      <c r="F480" s="39" t="str">
        <f t="shared" si="45"/>
        <v/>
      </c>
      <c r="G480" s="39" t="str">
        <f t="shared" si="46"/>
        <v/>
      </c>
      <c r="H480" s="39" t="str">
        <f>IF(A480&gt;$A$8*12,"",VLOOKUP(A480,Lists!$L$5:$O$605,4,FALSE))</f>
        <v/>
      </c>
      <c r="I480" s="39" t="str">
        <f t="shared" si="47"/>
        <v/>
      </c>
    </row>
    <row r="481" spans="1:9" x14ac:dyDescent="0.25">
      <c r="A481" s="54" t="str">
        <f t="shared" si="42"/>
        <v/>
      </c>
      <c r="B481" s="54" t="str">
        <f>IF(A481&gt;$A$8*12,"",VLOOKUP(A481,Lists!$L$5:$N$605,2,FALSE))</f>
        <v/>
      </c>
      <c r="C481" s="54" t="str">
        <f>IF(A481&gt;$A$8*12,"",VLOOKUP(A481,Lists!$L$5:$N$605,3,FALSE))</f>
        <v/>
      </c>
      <c r="D481" s="53" t="str">
        <f t="shared" si="43"/>
        <v/>
      </c>
      <c r="E481" s="39" t="str">
        <f t="shared" si="44"/>
        <v/>
      </c>
      <c r="F481" s="39" t="str">
        <f t="shared" si="45"/>
        <v/>
      </c>
      <c r="G481" s="39" t="str">
        <f t="shared" si="46"/>
        <v/>
      </c>
      <c r="H481" s="39" t="str">
        <f>IF(A481&gt;$A$8*12,"",VLOOKUP(A481,Lists!$L$5:$O$605,4,FALSE))</f>
        <v/>
      </c>
      <c r="I481" s="39" t="str">
        <f t="shared" si="47"/>
        <v/>
      </c>
    </row>
    <row r="482" spans="1:9" x14ac:dyDescent="0.25">
      <c r="A482" s="54" t="str">
        <f t="shared" si="42"/>
        <v/>
      </c>
      <c r="B482" s="54" t="str">
        <f>IF(A482&gt;$A$8*12,"",VLOOKUP(A482,Lists!$L$5:$N$605,2,FALSE))</f>
        <v/>
      </c>
      <c r="C482" s="54" t="str">
        <f>IF(A482&gt;$A$8*12,"",VLOOKUP(A482,Lists!$L$5:$N$605,3,FALSE))</f>
        <v/>
      </c>
      <c r="D482" s="53" t="str">
        <f t="shared" si="43"/>
        <v/>
      </c>
      <c r="E482" s="39" t="str">
        <f t="shared" si="44"/>
        <v/>
      </c>
      <c r="F482" s="39" t="str">
        <f t="shared" si="45"/>
        <v/>
      </c>
      <c r="G482" s="39" t="str">
        <f t="shared" si="46"/>
        <v/>
      </c>
      <c r="H482" s="39" t="str">
        <f>IF(A482&gt;$A$8*12,"",VLOOKUP(A482,Lists!$L$5:$O$605,4,FALSE))</f>
        <v/>
      </c>
      <c r="I482" s="39" t="str">
        <f t="shared" si="47"/>
        <v/>
      </c>
    </row>
    <row r="483" spans="1:9" x14ac:dyDescent="0.25">
      <c r="A483" s="54" t="str">
        <f t="shared" si="42"/>
        <v/>
      </c>
      <c r="B483" s="54" t="str">
        <f>IF(A483&gt;$A$8*12,"",VLOOKUP(A483,Lists!$L$5:$N$605,2,FALSE))</f>
        <v/>
      </c>
      <c r="C483" s="54" t="str">
        <f>IF(A483&gt;$A$8*12,"",VLOOKUP(A483,Lists!$L$5:$N$605,3,FALSE))</f>
        <v/>
      </c>
      <c r="D483" s="53" t="str">
        <f t="shared" si="43"/>
        <v/>
      </c>
      <c r="E483" s="39" t="str">
        <f t="shared" si="44"/>
        <v/>
      </c>
      <c r="F483" s="39" t="str">
        <f t="shared" si="45"/>
        <v/>
      </c>
      <c r="G483" s="39" t="str">
        <f t="shared" si="46"/>
        <v/>
      </c>
      <c r="H483" s="39" t="str">
        <f>IF(A483&gt;$A$8*12,"",VLOOKUP(A483,Lists!$L$5:$O$605,4,FALSE))</f>
        <v/>
      </c>
      <c r="I483" s="39" t="str">
        <f t="shared" si="47"/>
        <v/>
      </c>
    </row>
    <row r="484" spans="1:9" x14ac:dyDescent="0.25">
      <c r="A484" s="54" t="str">
        <f t="shared" si="42"/>
        <v/>
      </c>
      <c r="B484" s="54" t="str">
        <f>IF(A484&gt;$A$8*12,"",VLOOKUP(A484,Lists!$L$5:$N$605,2,FALSE))</f>
        <v/>
      </c>
      <c r="C484" s="54" t="str">
        <f>IF(A484&gt;$A$8*12,"",VLOOKUP(A484,Lists!$L$5:$N$605,3,FALSE))</f>
        <v/>
      </c>
      <c r="D484" s="53" t="str">
        <f t="shared" si="43"/>
        <v/>
      </c>
      <c r="E484" s="39" t="str">
        <f t="shared" si="44"/>
        <v/>
      </c>
      <c r="F484" s="39" t="str">
        <f t="shared" si="45"/>
        <v/>
      </c>
      <c r="G484" s="39" t="str">
        <f t="shared" si="46"/>
        <v/>
      </c>
      <c r="H484" s="39" t="str">
        <f>IF(A484&gt;$A$8*12,"",VLOOKUP(A484,Lists!$L$5:$O$605,4,FALSE))</f>
        <v/>
      </c>
      <c r="I484" s="39" t="str">
        <f t="shared" si="47"/>
        <v/>
      </c>
    </row>
    <row r="485" spans="1:9" x14ac:dyDescent="0.25">
      <c r="A485" s="54" t="str">
        <f t="shared" si="42"/>
        <v/>
      </c>
      <c r="B485" s="54" t="str">
        <f>IF(A485&gt;$A$8*12,"",VLOOKUP(A485,Lists!$L$5:$N$605,2,FALSE))</f>
        <v/>
      </c>
      <c r="C485" s="54" t="str">
        <f>IF(A485&gt;$A$8*12,"",VLOOKUP(A485,Lists!$L$5:$N$605,3,FALSE))</f>
        <v/>
      </c>
      <c r="D485" s="53" t="str">
        <f t="shared" si="43"/>
        <v/>
      </c>
      <c r="E485" s="39" t="str">
        <f t="shared" si="44"/>
        <v/>
      </c>
      <c r="F485" s="39" t="str">
        <f t="shared" si="45"/>
        <v/>
      </c>
      <c r="G485" s="39" t="str">
        <f t="shared" si="46"/>
        <v/>
      </c>
      <c r="H485" s="39" t="str">
        <f>IF(A485&gt;$A$8*12,"",VLOOKUP(A485,Lists!$L$5:$O$605,4,FALSE))</f>
        <v/>
      </c>
      <c r="I485" s="39" t="str">
        <f t="shared" si="47"/>
        <v/>
      </c>
    </row>
    <row r="486" spans="1:9" x14ac:dyDescent="0.25">
      <c r="A486" s="54" t="str">
        <f t="shared" si="42"/>
        <v/>
      </c>
      <c r="B486" s="54" t="str">
        <f>IF(A486&gt;$A$8*12,"",VLOOKUP(A486,Lists!$L$5:$N$605,2,FALSE))</f>
        <v/>
      </c>
      <c r="C486" s="54" t="str">
        <f>IF(A486&gt;$A$8*12,"",VLOOKUP(A486,Lists!$L$5:$N$605,3,FALSE))</f>
        <v/>
      </c>
      <c r="D486" s="53" t="str">
        <f t="shared" si="43"/>
        <v/>
      </c>
      <c r="E486" s="39" t="str">
        <f t="shared" si="44"/>
        <v/>
      </c>
      <c r="F486" s="39" t="str">
        <f t="shared" si="45"/>
        <v/>
      </c>
      <c r="G486" s="39" t="str">
        <f t="shared" si="46"/>
        <v/>
      </c>
      <c r="H486" s="39" t="str">
        <f>IF(A486&gt;$A$8*12,"",VLOOKUP(A486,Lists!$L$5:$O$605,4,FALSE))</f>
        <v/>
      </c>
      <c r="I486" s="39" t="str">
        <f t="shared" si="47"/>
        <v/>
      </c>
    </row>
    <row r="487" spans="1:9" x14ac:dyDescent="0.25">
      <c r="A487" s="54" t="str">
        <f t="shared" si="42"/>
        <v/>
      </c>
      <c r="B487" s="54" t="str">
        <f>IF(A487&gt;$A$8*12,"",VLOOKUP(A487,Lists!$L$5:$N$605,2,FALSE))</f>
        <v/>
      </c>
      <c r="C487" s="54" t="str">
        <f>IF(A487&gt;$A$8*12,"",VLOOKUP(A487,Lists!$L$5:$N$605,3,FALSE))</f>
        <v/>
      </c>
      <c r="D487" s="53" t="str">
        <f t="shared" si="43"/>
        <v/>
      </c>
      <c r="E487" s="39" t="str">
        <f t="shared" si="44"/>
        <v/>
      </c>
      <c r="F487" s="39" t="str">
        <f t="shared" si="45"/>
        <v/>
      </c>
      <c r="G487" s="39" t="str">
        <f t="shared" si="46"/>
        <v/>
      </c>
      <c r="H487" s="39" t="str">
        <f>IF(A487&gt;$A$8*12,"",VLOOKUP(A487,Lists!$L$5:$O$605,4,FALSE))</f>
        <v/>
      </c>
      <c r="I487" s="39" t="str">
        <f t="shared" si="47"/>
        <v/>
      </c>
    </row>
    <row r="488" spans="1:9" x14ac:dyDescent="0.25">
      <c r="A488" s="54" t="str">
        <f t="shared" si="42"/>
        <v/>
      </c>
      <c r="B488" s="54" t="str">
        <f>IF(A488&gt;$A$8*12,"",VLOOKUP(A488,Lists!$L$5:$N$605,2,FALSE))</f>
        <v/>
      </c>
      <c r="C488" s="54" t="str">
        <f>IF(A488&gt;$A$8*12,"",VLOOKUP(A488,Lists!$L$5:$N$605,3,FALSE))</f>
        <v/>
      </c>
      <c r="D488" s="53" t="str">
        <f t="shared" si="43"/>
        <v/>
      </c>
      <c r="E488" s="39" t="str">
        <f t="shared" si="44"/>
        <v/>
      </c>
      <c r="F488" s="39" t="str">
        <f t="shared" si="45"/>
        <v/>
      </c>
      <c r="G488" s="39" t="str">
        <f t="shared" si="46"/>
        <v/>
      </c>
      <c r="H488" s="39" t="str">
        <f>IF(A488&gt;$A$8*12,"",VLOOKUP(A488,Lists!$L$5:$O$605,4,FALSE))</f>
        <v/>
      </c>
      <c r="I488" s="39" t="str">
        <f t="shared" si="47"/>
        <v/>
      </c>
    </row>
    <row r="489" spans="1:9" x14ac:dyDescent="0.25">
      <c r="A489" s="54" t="str">
        <f t="shared" si="42"/>
        <v/>
      </c>
      <c r="B489" s="54" t="str">
        <f>IF(A489&gt;$A$8*12,"",VLOOKUP(A489,Lists!$L$5:$N$605,2,FALSE))</f>
        <v/>
      </c>
      <c r="C489" s="54" t="str">
        <f>IF(A489&gt;$A$8*12,"",VLOOKUP(A489,Lists!$L$5:$N$605,3,FALSE))</f>
        <v/>
      </c>
      <c r="D489" s="53" t="str">
        <f t="shared" si="43"/>
        <v/>
      </c>
      <c r="E489" s="39" t="str">
        <f t="shared" si="44"/>
        <v/>
      </c>
      <c r="F489" s="39" t="str">
        <f t="shared" si="45"/>
        <v/>
      </c>
      <c r="G489" s="39" t="str">
        <f t="shared" si="46"/>
        <v/>
      </c>
      <c r="H489" s="39" t="str">
        <f>IF(A489&gt;$A$8*12,"",VLOOKUP(A489,Lists!$L$5:$O$605,4,FALSE))</f>
        <v/>
      </c>
      <c r="I489" s="39" t="str">
        <f t="shared" si="47"/>
        <v/>
      </c>
    </row>
    <row r="490" spans="1:9" x14ac:dyDescent="0.25">
      <c r="A490" s="54" t="str">
        <f t="shared" si="42"/>
        <v/>
      </c>
      <c r="B490" s="54" t="str">
        <f>IF(A490&gt;$A$8*12,"",VLOOKUP(A490,Lists!$L$5:$N$605,2,FALSE))</f>
        <v/>
      </c>
      <c r="C490" s="54" t="str">
        <f>IF(A490&gt;$A$8*12,"",VLOOKUP(A490,Lists!$L$5:$N$605,3,FALSE))</f>
        <v/>
      </c>
      <c r="D490" s="53" t="str">
        <f t="shared" si="43"/>
        <v/>
      </c>
      <c r="E490" s="39" t="str">
        <f t="shared" si="44"/>
        <v/>
      </c>
      <c r="F490" s="39" t="str">
        <f t="shared" si="45"/>
        <v/>
      </c>
      <c r="G490" s="39" t="str">
        <f t="shared" si="46"/>
        <v/>
      </c>
      <c r="H490" s="39" t="str">
        <f>IF(A490&gt;$A$8*12,"",VLOOKUP(A490,Lists!$L$5:$O$605,4,FALSE))</f>
        <v/>
      </c>
      <c r="I490" s="39" t="str">
        <f t="shared" si="47"/>
        <v/>
      </c>
    </row>
    <row r="491" spans="1:9" x14ac:dyDescent="0.25">
      <c r="A491" s="54" t="str">
        <f t="shared" si="42"/>
        <v/>
      </c>
      <c r="B491" s="54" t="str">
        <f>IF(A491&gt;$A$8*12,"",VLOOKUP(A491,Lists!$L$5:$N$605,2,FALSE))</f>
        <v/>
      </c>
      <c r="C491" s="54" t="str">
        <f>IF(A491&gt;$A$8*12,"",VLOOKUP(A491,Lists!$L$5:$N$605,3,FALSE))</f>
        <v/>
      </c>
      <c r="D491" s="53" t="str">
        <f t="shared" si="43"/>
        <v/>
      </c>
      <c r="E491" s="39" t="str">
        <f t="shared" si="44"/>
        <v/>
      </c>
      <c r="F491" s="39" t="str">
        <f t="shared" si="45"/>
        <v/>
      </c>
      <c r="G491" s="39" t="str">
        <f t="shared" si="46"/>
        <v/>
      </c>
      <c r="H491" s="39" t="str">
        <f>IF(A491&gt;$A$8*12,"",VLOOKUP(A491,Lists!$L$5:$O$605,4,FALSE))</f>
        <v/>
      </c>
      <c r="I491" s="39" t="str">
        <f t="shared" si="47"/>
        <v/>
      </c>
    </row>
    <row r="492" spans="1:9" x14ac:dyDescent="0.25">
      <c r="A492" s="54" t="str">
        <f t="shared" si="42"/>
        <v/>
      </c>
      <c r="B492" s="54" t="str">
        <f>IF(A492&gt;$A$8*12,"",VLOOKUP(A492,Lists!$L$5:$N$605,2,FALSE))</f>
        <v/>
      </c>
      <c r="C492" s="54" t="str">
        <f>IF(A492&gt;$A$8*12,"",VLOOKUP(A492,Lists!$L$5:$N$605,3,FALSE))</f>
        <v/>
      </c>
      <c r="D492" s="53" t="str">
        <f t="shared" si="43"/>
        <v/>
      </c>
      <c r="E492" s="39" t="str">
        <f t="shared" si="44"/>
        <v/>
      </c>
      <c r="F492" s="39" t="str">
        <f t="shared" si="45"/>
        <v/>
      </c>
      <c r="G492" s="39" t="str">
        <f t="shared" si="46"/>
        <v/>
      </c>
      <c r="H492" s="39" t="str">
        <f>IF(A492&gt;$A$8*12,"",VLOOKUP(A492,Lists!$L$5:$O$605,4,FALSE))</f>
        <v/>
      </c>
      <c r="I492" s="39" t="str">
        <f t="shared" si="47"/>
        <v/>
      </c>
    </row>
    <row r="493" spans="1:9" x14ac:dyDescent="0.25">
      <c r="A493" s="54" t="str">
        <f t="shared" si="42"/>
        <v/>
      </c>
      <c r="B493" s="54" t="str">
        <f>IF(A493&gt;$A$8*12,"",VLOOKUP(A493,Lists!$L$5:$N$605,2,FALSE))</f>
        <v/>
      </c>
      <c r="C493" s="54" t="str">
        <f>IF(A493&gt;$A$8*12,"",VLOOKUP(A493,Lists!$L$5:$N$605,3,FALSE))</f>
        <v/>
      </c>
      <c r="D493" s="53" t="str">
        <f t="shared" si="43"/>
        <v/>
      </c>
      <c r="E493" s="39" t="str">
        <f t="shared" si="44"/>
        <v/>
      </c>
      <c r="F493" s="39" t="str">
        <f t="shared" si="45"/>
        <v/>
      </c>
      <c r="G493" s="39" t="str">
        <f t="shared" si="46"/>
        <v/>
      </c>
      <c r="H493" s="39" t="str">
        <f>IF(A493&gt;$A$8*12,"",VLOOKUP(A493,Lists!$L$5:$O$605,4,FALSE))</f>
        <v/>
      </c>
      <c r="I493" s="39" t="str">
        <f t="shared" si="47"/>
        <v/>
      </c>
    </row>
    <row r="494" spans="1:9" x14ac:dyDescent="0.25">
      <c r="A494" s="54" t="str">
        <f t="shared" si="42"/>
        <v/>
      </c>
      <c r="B494" s="54" t="str">
        <f>IF(A494&gt;$A$8*12,"",VLOOKUP(A494,Lists!$L$5:$N$605,2,FALSE))</f>
        <v/>
      </c>
      <c r="C494" s="54" t="str">
        <f>IF(A494&gt;$A$8*12,"",VLOOKUP(A494,Lists!$L$5:$N$605,3,FALSE))</f>
        <v/>
      </c>
      <c r="D494" s="53" t="str">
        <f t="shared" si="43"/>
        <v/>
      </c>
      <c r="E494" s="39" t="str">
        <f t="shared" si="44"/>
        <v/>
      </c>
      <c r="F494" s="39" t="str">
        <f t="shared" si="45"/>
        <v/>
      </c>
      <c r="G494" s="39" t="str">
        <f t="shared" si="46"/>
        <v/>
      </c>
      <c r="H494" s="39" t="str">
        <f>IF(A494&gt;$A$8*12,"",VLOOKUP(A494,Lists!$L$5:$O$605,4,FALSE))</f>
        <v/>
      </c>
      <c r="I494" s="39" t="str">
        <f t="shared" si="47"/>
        <v/>
      </c>
    </row>
    <row r="495" spans="1:9" x14ac:dyDescent="0.25">
      <c r="A495" s="54" t="str">
        <f t="shared" si="42"/>
        <v/>
      </c>
      <c r="B495" s="54" t="str">
        <f>IF(A495&gt;$A$8*12,"",VLOOKUP(A495,Lists!$L$5:$N$605,2,FALSE))</f>
        <v/>
      </c>
      <c r="C495" s="54" t="str">
        <f>IF(A495&gt;$A$8*12,"",VLOOKUP(A495,Lists!$L$5:$N$605,3,FALSE))</f>
        <v/>
      </c>
      <c r="D495" s="53" t="str">
        <f t="shared" si="43"/>
        <v/>
      </c>
      <c r="E495" s="39" t="str">
        <f t="shared" si="44"/>
        <v/>
      </c>
      <c r="F495" s="39" t="str">
        <f t="shared" si="45"/>
        <v/>
      </c>
      <c r="G495" s="39" t="str">
        <f t="shared" si="46"/>
        <v/>
      </c>
      <c r="H495" s="39" t="str">
        <f>IF(A495&gt;$A$8*12,"",VLOOKUP(A495,Lists!$L$5:$O$605,4,FALSE))</f>
        <v/>
      </c>
      <c r="I495" s="39" t="str">
        <f t="shared" si="47"/>
        <v/>
      </c>
    </row>
    <row r="496" spans="1:9" x14ac:dyDescent="0.25">
      <c r="A496" s="54" t="str">
        <f t="shared" si="42"/>
        <v/>
      </c>
      <c r="B496" s="54" t="str">
        <f>IF(A496&gt;$A$8*12,"",VLOOKUP(A496,Lists!$L$5:$N$605,2,FALSE))</f>
        <v/>
      </c>
      <c r="C496" s="54" t="str">
        <f>IF(A496&gt;$A$8*12,"",VLOOKUP(A496,Lists!$L$5:$N$605,3,FALSE))</f>
        <v/>
      </c>
      <c r="D496" s="53" t="str">
        <f t="shared" si="43"/>
        <v/>
      </c>
      <c r="E496" s="39" t="str">
        <f t="shared" si="44"/>
        <v/>
      </c>
      <c r="F496" s="39" t="str">
        <f t="shared" si="45"/>
        <v/>
      </c>
      <c r="G496" s="39" t="str">
        <f t="shared" si="46"/>
        <v/>
      </c>
      <c r="H496" s="39" t="str">
        <f>IF(A496&gt;$A$8*12,"",VLOOKUP(A496,Lists!$L$5:$O$605,4,FALSE))</f>
        <v/>
      </c>
      <c r="I496" s="39" t="str">
        <f t="shared" si="47"/>
        <v/>
      </c>
    </row>
    <row r="497" spans="1:9" x14ac:dyDescent="0.25">
      <c r="A497" s="54" t="str">
        <f t="shared" si="42"/>
        <v/>
      </c>
      <c r="B497" s="54" t="str">
        <f>IF(A497&gt;$A$8*12,"",VLOOKUP(A497,Lists!$L$5:$N$605,2,FALSE))</f>
        <v/>
      </c>
      <c r="C497" s="54" t="str">
        <f>IF(A497&gt;$A$8*12,"",VLOOKUP(A497,Lists!$L$5:$N$605,3,FALSE))</f>
        <v/>
      </c>
      <c r="D497" s="53" t="str">
        <f t="shared" si="43"/>
        <v/>
      </c>
      <c r="E497" s="39" t="str">
        <f t="shared" si="44"/>
        <v/>
      </c>
      <c r="F497" s="39" t="str">
        <f t="shared" si="45"/>
        <v/>
      </c>
      <c r="G497" s="39" t="str">
        <f t="shared" si="46"/>
        <v/>
      </c>
      <c r="H497" s="39" t="str">
        <f>IF(A497&gt;$A$8*12,"",VLOOKUP(A497,Lists!$L$5:$O$605,4,FALSE))</f>
        <v/>
      </c>
      <c r="I497" s="39" t="str">
        <f t="shared" si="47"/>
        <v/>
      </c>
    </row>
    <row r="498" spans="1:9" x14ac:dyDescent="0.25">
      <c r="A498" s="54" t="str">
        <f t="shared" si="42"/>
        <v/>
      </c>
      <c r="B498" s="54" t="str">
        <f>IF(A498&gt;$A$8*12,"",VLOOKUP(A498,Lists!$L$5:$N$605,2,FALSE))</f>
        <v/>
      </c>
      <c r="C498" s="54" t="str">
        <f>IF(A498&gt;$A$8*12,"",VLOOKUP(A498,Lists!$L$5:$N$605,3,FALSE))</f>
        <v/>
      </c>
      <c r="D498" s="53" t="str">
        <f t="shared" si="43"/>
        <v/>
      </c>
      <c r="E498" s="39" t="str">
        <f t="shared" si="44"/>
        <v/>
      </c>
      <c r="F498" s="39" t="str">
        <f t="shared" si="45"/>
        <v/>
      </c>
      <c r="G498" s="39" t="str">
        <f t="shared" si="46"/>
        <v/>
      </c>
      <c r="H498" s="39" t="str">
        <f>IF(A498&gt;$A$8*12,"",VLOOKUP(A498,Lists!$L$5:$O$605,4,FALSE))</f>
        <v/>
      </c>
      <c r="I498" s="39" t="str">
        <f t="shared" si="47"/>
        <v/>
      </c>
    </row>
    <row r="499" spans="1:9" x14ac:dyDescent="0.25">
      <c r="A499" s="54" t="str">
        <f t="shared" si="42"/>
        <v/>
      </c>
      <c r="B499" s="54" t="str">
        <f>IF(A499&gt;$A$8*12,"",VLOOKUP(A499,Lists!$L$5:$N$605,2,FALSE))</f>
        <v/>
      </c>
      <c r="C499" s="54" t="str">
        <f>IF(A499&gt;$A$8*12,"",VLOOKUP(A499,Lists!$L$5:$N$605,3,FALSE))</f>
        <v/>
      </c>
      <c r="D499" s="53" t="str">
        <f t="shared" si="43"/>
        <v/>
      </c>
      <c r="E499" s="39" t="str">
        <f t="shared" si="44"/>
        <v/>
      </c>
      <c r="F499" s="39" t="str">
        <f t="shared" si="45"/>
        <v/>
      </c>
      <c r="G499" s="39" t="str">
        <f t="shared" si="46"/>
        <v/>
      </c>
      <c r="H499" s="39" t="str">
        <f>IF(A499&gt;$A$8*12,"",VLOOKUP(A499,Lists!$L$5:$O$605,4,FALSE))</f>
        <v/>
      </c>
      <c r="I499" s="39" t="str">
        <f t="shared" si="47"/>
        <v/>
      </c>
    </row>
    <row r="500" spans="1:9" x14ac:dyDescent="0.25">
      <c r="A500" s="54" t="str">
        <f t="shared" si="42"/>
        <v/>
      </c>
      <c r="B500" s="54" t="str">
        <f>IF(A500&gt;$A$8*12,"",VLOOKUP(A500,Lists!$L$5:$N$605,2,FALSE))</f>
        <v/>
      </c>
      <c r="C500" s="54" t="str">
        <f>IF(A500&gt;$A$8*12,"",VLOOKUP(A500,Lists!$L$5:$N$605,3,FALSE))</f>
        <v/>
      </c>
      <c r="D500" s="53" t="str">
        <f t="shared" si="43"/>
        <v/>
      </c>
      <c r="E500" s="39" t="str">
        <f t="shared" si="44"/>
        <v/>
      </c>
      <c r="F500" s="39" t="str">
        <f t="shared" si="45"/>
        <v/>
      </c>
      <c r="G500" s="39" t="str">
        <f t="shared" si="46"/>
        <v/>
      </c>
      <c r="H500" s="39" t="str">
        <f>IF(A500&gt;$A$8*12,"",VLOOKUP(A500,Lists!$L$5:$O$605,4,FALSE))</f>
        <v/>
      </c>
      <c r="I500" s="39" t="str">
        <f t="shared" si="47"/>
        <v/>
      </c>
    </row>
    <row r="501" spans="1:9" x14ac:dyDescent="0.25">
      <c r="A501" s="54" t="str">
        <f t="shared" si="42"/>
        <v/>
      </c>
      <c r="B501" s="54" t="str">
        <f>IF(A501&gt;$A$8*12,"",VLOOKUP(A501,Lists!$L$5:$N$605,2,FALSE))</f>
        <v/>
      </c>
      <c r="C501" s="54" t="str">
        <f>IF(A501&gt;$A$8*12,"",VLOOKUP(A501,Lists!$L$5:$N$605,3,FALSE))</f>
        <v/>
      </c>
      <c r="D501" s="53" t="str">
        <f t="shared" si="43"/>
        <v/>
      </c>
      <c r="E501" s="39" t="str">
        <f t="shared" si="44"/>
        <v/>
      </c>
      <c r="F501" s="39" t="str">
        <f t="shared" si="45"/>
        <v/>
      </c>
      <c r="G501" s="39" t="str">
        <f t="shared" si="46"/>
        <v/>
      </c>
      <c r="H501" s="39" t="str">
        <f>IF(A501&gt;$A$8*12,"",VLOOKUP(A501,Lists!$L$5:$O$605,4,FALSE))</f>
        <v/>
      </c>
      <c r="I501" s="39" t="str">
        <f t="shared" si="47"/>
        <v/>
      </c>
    </row>
    <row r="502" spans="1:9" x14ac:dyDescent="0.25">
      <c r="A502" s="54" t="str">
        <f t="shared" si="42"/>
        <v/>
      </c>
      <c r="B502" s="54" t="str">
        <f>IF(A502&gt;$A$8*12,"",VLOOKUP(A502,Lists!$L$5:$N$605,2,FALSE))</f>
        <v/>
      </c>
      <c r="C502" s="54" t="str">
        <f>IF(A502&gt;$A$8*12,"",VLOOKUP(A502,Lists!$L$5:$N$605,3,FALSE))</f>
        <v/>
      </c>
      <c r="D502" s="53" t="str">
        <f t="shared" si="43"/>
        <v/>
      </c>
      <c r="E502" s="39" t="str">
        <f t="shared" si="44"/>
        <v/>
      </c>
      <c r="F502" s="39" t="str">
        <f t="shared" si="45"/>
        <v/>
      </c>
      <c r="G502" s="39" t="str">
        <f t="shared" si="46"/>
        <v/>
      </c>
      <c r="H502" s="39" t="str">
        <f>IF(A502&gt;$A$8*12,"",VLOOKUP(A502,Lists!$L$5:$O$605,4,FALSE))</f>
        <v/>
      </c>
      <c r="I502" s="39" t="str">
        <f t="shared" si="47"/>
        <v/>
      </c>
    </row>
    <row r="503" spans="1:9" x14ac:dyDescent="0.25">
      <c r="A503" s="54" t="str">
        <f t="shared" si="42"/>
        <v/>
      </c>
      <c r="B503" s="54" t="str">
        <f>IF(A503&gt;$A$8*12,"",VLOOKUP(A503,Lists!$L$5:$N$605,2,FALSE))</f>
        <v/>
      </c>
      <c r="C503" s="54" t="str">
        <f>IF(A503&gt;$A$8*12,"",VLOOKUP(A503,Lists!$L$5:$N$605,3,FALSE))</f>
        <v/>
      </c>
      <c r="D503" s="53" t="str">
        <f t="shared" si="43"/>
        <v/>
      </c>
      <c r="E503" s="39" t="str">
        <f t="shared" si="44"/>
        <v/>
      </c>
      <c r="F503" s="39" t="str">
        <f t="shared" si="45"/>
        <v/>
      </c>
      <c r="G503" s="39" t="str">
        <f t="shared" si="46"/>
        <v/>
      </c>
      <c r="H503" s="39" t="str">
        <f>IF(A503&gt;$A$8*12,"",VLOOKUP(A503,Lists!$L$5:$O$605,4,FALSE))</f>
        <v/>
      </c>
      <c r="I503" s="39" t="str">
        <f t="shared" si="47"/>
        <v/>
      </c>
    </row>
    <row r="504" spans="1:9" x14ac:dyDescent="0.25">
      <c r="A504" s="54" t="str">
        <f t="shared" si="42"/>
        <v/>
      </c>
      <c r="B504" s="54" t="str">
        <f>IF(A504&gt;$A$8*12,"",VLOOKUP(A504,Lists!$L$5:$N$605,2,FALSE))</f>
        <v/>
      </c>
      <c r="C504" s="54" t="str">
        <f>IF(A504&gt;$A$8*12,"",VLOOKUP(A504,Lists!$L$5:$N$605,3,FALSE))</f>
        <v/>
      </c>
      <c r="D504" s="53" t="str">
        <f t="shared" si="43"/>
        <v/>
      </c>
      <c r="E504" s="39" t="str">
        <f t="shared" si="44"/>
        <v/>
      </c>
      <c r="F504" s="39" t="str">
        <f t="shared" si="45"/>
        <v/>
      </c>
      <c r="G504" s="39" t="str">
        <f t="shared" si="46"/>
        <v/>
      </c>
      <c r="H504" s="39" t="str">
        <f>IF(A504&gt;$A$8*12,"",VLOOKUP(A504,Lists!$L$5:$O$605,4,FALSE))</f>
        <v/>
      </c>
      <c r="I504" s="39" t="str">
        <f t="shared" si="47"/>
        <v/>
      </c>
    </row>
    <row r="505" spans="1:9" x14ac:dyDescent="0.25">
      <c r="A505" s="54" t="str">
        <f t="shared" si="42"/>
        <v/>
      </c>
      <c r="B505" s="54" t="str">
        <f>IF(A505&gt;$A$8*12,"",VLOOKUP(A505,Lists!$L$5:$N$605,2,FALSE))</f>
        <v/>
      </c>
      <c r="C505" s="54" t="str">
        <f>IF(A505&gt;$A$8*12,"",VLOOKUP(A505,Lists!$L$5:$N$605,3,FALSE))</f>
        <v/>
      </c>
      <c r="D505" s="53" t="str">
        <f t="shared" si="43"/>
        <v/>
      </c>
      <c r="E505" s="39" t="str">
        <f t="shared" si="44"/>
        <v/>
      </c>
      <c r="F505" s="39" t="str">
        <f t="shared" si="45"/>
        <v/>
      </c>
      <c r="G505" s="39" t="str">
        <f t="shared" si="46"/>
        <v/>
      </c>
      <c r="H505" s="39" t="str">
        <f>IF(A505&gt;$A$8*12,"",VLOOKUP(A505,Lists!$L$5:$O$605,4,FALSE))</f>
        <v/>
      </c>
      <c r="I505" s="39" t="str">
        <f t="shared" si="47"/>
        <v/>
      </c>
    </row>
    <row r="506" spans="1:9" x14ac:dyDescent="0.25">
      <c r="A506" s="54" t="str">
        <f t="shared" si="42"/>
        <v/>
      </c>
      <c r="B506" s="54" t="str">
        <f>IF(A506&gt;$A$8*12,"",VLOOKUP(A506,Lists!$L$5:$N$605,2,FALSE))</f>
        <v/>
      </c>
      <c r="C506" s="54" t="str">
        <f>IF(A506&gt;$A$8*12,"",VLOOKUP(A506,Lists!$L$5:$N$605,3,FALSE))</f>
        <v/>
      </c>
      <c r="D506" s="53" t="str">
        <f t="shared" si="43"/>
        <v/>
      </c>
      <c r="E506" s="39" t="str">
        <f t="shared" si="44"/>
        <v/>
      </c>
      <c r="F506" s="39" t="str">
        <f t="shared" si="45"/>
        <v/>
      </c>
      <c r="G506" s="39" t="str">
        <f t="shared" si="46"/>
        <v/>
      </c>
      <c r="H506" s="39" t="str">
        <f>IF(A506&gt;$A$8*12,"",VLOOKUP(A506,Lists!$L$5:$O$605,4,FALSE))</f>
        <v/>
      </c>
      <c r="I506" s="39" t="str">
        <f t="shared" si="47"/>
        <v/>
      </c>
    </row>
    <row r="507" spans="1:9" x14ac:dyDescent="0.25">
      <c r="A507" s="54" t="str">
        <f t="shared" si="42"/>
        <v/>
      </c>
      <c r="B507" s="54" t="str">
        <f>IF(A507&gt;$A$8*12,"",VLOOKUP(A507,Lists!$L$5:$N$605,2,FALSE))</f>
        <v/>
      </c>
      <c r="C507" s="54" t="str">
        <f>IF(A507&gt;$A$8*12,"",VLOOKUP(A507,Lists!$L$5:$N$605,3,FALSE))</f>
        <v/>
      </c>
      <c r="D507" s="53" t="str">
        <f t="shared" si="43"/>
        <v/>
      </c>
      <c r="E507" s="39" t="str">
        <f t="shared" si="44"/>
        <v/>
      </c>
      <c r="F507" s="39" t="str">
        <f t="shared" si="45"/>
        <v/>
      </c>
      <c r="G507" s="39" t="str">
        <f t="shared" si="46"/>
        <v/>
      </c>
      <c r="H507" s="39" t="str">
        <f>IF(A507&gt;$A$8*12,"",VLOOKUP(A507,Lists!$L$5:$O$605,4,FALSE))</f>
        <v/>
      </c>
      <c r="I507" s="39" t="str">
        <f t="shared" si="47"/>
        <v/>
      </c>
    </row>
    <row r="508" spans="1:9" x14ac:dyDescent="0.25">
      <c r="A508" s="54" t="str">
        <f t="shared" si="42"/>
        <v/>
      </c>
      <c r="B508" s="54" t="str">
        <f>IF(A508&gt;$A$8*12,"",VLOOKUP(A508,Lists!$L$5:$N$605,2,FALSE))</f>
        <v/>
      </c>
      <c r="C508" s="54" t="str">
        <f>IF(A508&gt;$A$8*12,"",VLOOKUP(A508,Lists!$L$5:$N$605,3,FALSE))</f>
        <v/>
      </c>
      <c r="D508" s="53" t="str">
        <f t="shared" si="43"/>
        <v/>
      </c>
      <c r="E508" s="39" t="str">
        <f t="shared" si="44"/>
        <v/>
      </c>
      <c r="F508" s="39" t="str">
        <f t="shared" si="45"/>
        <v/>
      </c>
      <c r="G508" s="39" t="str">
        <f t="shared" si="46"/>
        <v/>
      </c>
      <c r="H508" s="39" t="str">
        <f>IF(A508&gt;$A$8*12,"",VLOOKUP(A508,Lists!$L$5:$O$605,4,FALSE))</f>
        <v/>
      </c>
      <c r="I508" s="39" t="str">
        <f t="shared" si="47"/>
        <v/>
      </c>
    </row>
    <row r="509" spans="1:9" x14ac:dyDescent="0.25">
      <c r="A509" s="54" t="str">
        <f t="shared" si="42"/>
        <v/>
      </c>
      <c r="B509" s="54" t="str">
        <f>IF(A509&gt;$A$8*12,"",VLOOKUP(A509,Lists!$L$5:$N$605,2,FALSE))</f>
        <v/>
      </c>
      <c r="C509" s="54" t="str">
        <f>IF(A509&gt;$A$8*12,"",VLOOKUP(A509,Lists!$L$5:$N$605,3,FALSE))</f>
        <v/>
      </c>
      <c r="D509" s="53" t="str">
        <f t="shared" si="43"/>
        <v/>
      </c>
      <c r="E509" s="39" t="str">
        <f t="shared" si="44"/>
        <v/>
      </c>
      <c r="F509" s="39" t="str">
        <f t="shared" si="45"/>
        <v/>
      </c>
      <c r="G509" s="39" t="str">
        <f t="shared" si="46"/>
        <v/>
      </c>
      <c r="H509" s="39" t="str">
        <f>IF(A509&gt;$A$8*12,"",VLOOKUP(A509,Lists!$L$5:$O$605,4,FALSE))</f>
        <v/>
      </c>
      <c r="I509" s="39" t="str">
        <f t="shared" si="47"/>
        <v/>
      </c>
    </row>
    <row r="510" spans="1:9" x14ac:dyDescent="0.25">
      <c r="A510" s="54" t="str">
        <f t="shared" si="42"/>
        <v/>
      </c>
      <c r="B510" s="54" t="str">
        <f>IF(A510&gt;$A$8*12,"",VLOOKUP(A510,Lists!$L$5:$N$605,2,FALSE))</f>
        <v/>
      </c>
      <c r="C510" s="54" t="str">
        <f>IF(A510&gt;$A$8*12,"",VLOOKUP(A510,Lists!$L$5:$N$605,3,FALSE))</f>
        <v/>
      </c>
      <c r="D510" s="53" t="str">
        <f t="shared" si="43"/>
        <v/>
      </c>
      <c r="E510" s="39" t="str">
        <f t="shared" si="44"/>
        <v/>
      </c>
      <c r="F510" s="39" t="str">
        <f t="shared" si="45"/>
        <v/>
      </c>
      <c r="G510" s="39" t="str">
        <f t="shared" si="46"/>
        <v/>
      </c>
      <c r="H510" s="39" t="str">
        <f>IF(A510&gt;$A$8*12,"",VLOOKUP(A510,Lists!$L$5:$O$605,4,FALSE))</f>
        <v/>
      </c>
      <c r="I510" s="39" t="str">
        <f t="shared" si="47"/>
        <v/>
      </c>
    </row>
    <row r="511" spans="1:9" x14ac:dyDescent="0.25">
      <c r="A511" s="54" t="str">
        <f t="shared" si="42"/>
        <v/>
      </c>
      <c r="B511" s="54" t="str">
        <f>IF(A511&gt;$A$8*12,"",VLOOKUP(A511,Lists!$L$5:$N$605,2,FALSE))</f>
        <v/>
      </c>
      <c r="C511" s="54" t="str">
        <f>IF(A511&gt;$A$8*12,"",VLOOKUP(A511,Lists!$L$5:$N$605,3,FALSE))</f>
        <v/>
      </c>
      <c r="D511" s="53" t="str">
        <f t="shared" si="43"/>
        <v/>
      </c>
      <c r="E511" s="39" t="str">
        <f t="shared" si="44"/>
        <v/>
      </c>
      <c r="F511" s="39" t="str">
        <f t="shared" si="45"/>
        <v/>
      </c>
      <c r="G511" s="39" t="str">
        <f t="shared" si="46"/>
        <v/>
      </c>
      <c r="H511" s="39" t="str">
        <f>IF(A511&gt;$A$8*12,"",VLOOKUP(A511,Lists!$L$5:$O$605,4,FALSE))</f>
        <v/>
      </c>
      <c r="I511" s="39" t="str">
        <f t="shared" si="47"/>
        <v/>
      </c>
    </row>
    <row r="512" spans="1:9" x14ac:dyDescent="0.25">
      <c r="A512" s="54" t="str">
        <f t="shared" si="42"/>
        <v/>
      </c>
      <c r="B512" s="54" t="str">
        <f>IF(A512&gt;$A$8*12,"",VLOOKUP(A512,Lists!$L$5:$N$605,2,FALSE))</f>
        <v/>
      </c>
      <c r="C512" s="54" t="str">
        <f>IF(A512&gt;$A$8*12,"",VLOOKUP(A512,Lists!$L$5:$N$605,3,FALSE))</f>
        <v/>
      </c>
      <c r="D512" s="53" t="str">
        <f t="shared" si="43"/>
        <v/>
      </c>
      <c r="E512" s="39" t="str">
        <f t="shared" si="44"/>
        <v/>
      </c>
      <c r="F512" s="39" t="str">
        <f t="shared" si="45"/>
        <v/>
      </c>
      <c r="G512" s="39" t="str">
        <f t="shared" si="46"/>
        <v/>
      </c>
      <c r="H512" s="39" t="str">
        <f>IF(A512&gt;$A$8*12,"",VLOOKUP(A512,Lists!$L$5:$O$605,4,FALSE))</f>
        <v/>
      </c>
      <c r="I512" s="39" t="str">
        <f t="shared" si="47"/>
        <v/>
      </c>
    </row>
    <row r="513" spans="1:9" x14ac:dyDescent="0.25">
      <c r="A513" s="54" t="str">
        <f t="shared" si="42"/>
        <v/>
      </c>
      <c r="B513" s="54" t="str">
        <f>IF(A513&gt;$A$8*12,"",VLOOKUP(A513,Lists!$L$5:$N$605,2,FALSE))</f>
        <v/>
      </c>
      <c r="C513" s="54" t="str">
        <f>IF(A513&gt;$A$8*12,"",VLOOKUP(A513,Lists!$L$5:$N$605,3,FALSE))</f>
        <v/>
      </c>
      <c r="D513" s="53" t="str">
        <f t="shared" si="43"/>
        <v/>
      </c>
      <c r="E513" s="39" t="str">
        <f t="shared" si="44"/>
        <v/>
      </c>
      <c r="F513" s="39" t="str">
        <f t="shared" si="45"/>
        <v/>
      </c>
      <c r="G513" s="39" t="str">
        <f t="shared" si="46"/>
        <v/>
      </c>
      <c r="H513" s="39" t="str">
        <f>IF(A513&gt;$A$8*12,"",VLOOKUP(A513,Lists!$L$5:$O$605,4,FALSE))</f>
        <v/>
      </c>
      <c r="I513" s="39" t="str">
        <f t="shared" si="47"/>
        <v/>
      </c>
    </row>
    <row r="514" spans="1:9" x14ac:dyDescent="0.25">
      <c r="A514" s="54" t="str">
        <f t="shared" si="42"/>
        <v/>
      </c>
      <c r="B514" s="54" t="str">
        <f>IF(A514&gt;$A$8*12,"",VLOOKUP(A514,Lists!$L$5:$N$605,2,FALSE))</f>
        <v/>
      </c>
      <c r="C514" s="54" t="str">
        <f>IF(A514&gt;$A$8*12,"",VLOOKUP(A514,Lists!$L$5:$N$605,3,FALSE))</f>
        <v/>
      </c>
      <c r="D514" s="53" t="str">
        <f t="shared" si="43"/>
        <v/>
      </c>
      <c r="E514" s="39" t="str">
        <f t="shared" si="44"/>
        <v/>
      </c>
      <c r="F514" s="39" t="str">
        <f t="shared" si="45"/>
        <v/>
      </c>
      <c r="G514" s="39" t="str">
        <f t="shared" si="46"/>
        <v/>
      </c>
      <c r="H514" s="39" t="str">
        <f>IF(A514&gt;$A$8*12,"",VLOOKUP(A514,Lists!$L$5:$O$605,4,FALSE))</f>
        <v/>
      </c>
      <c r="I514" s="39" t="str">
        <f t="shared" si="47"/>
        <v/>
      </c>
    </row>
    <row r="515" spans="1:9" x14ac:dyDescent="0.25">
      <c r="A515" s="54" t="str">
        <f t="shared" si="42"/>
        <v/>
      </c>
      <c r="B515" s="54" t="str">
        <f>IF(A515&gt;$A$8*12,"",VLOOKUP(A515,Lists!$L$5:$N$605,2,FALSE))</f>
        <v/>
      </c>
      <c r="C515" s="54" t="str">
        <f>IF(A515&gt;$A$8*12,"",VLOOKUP(A515,Lists!$L$5:$N$605,3,FALSE))</f>
        <v/>
      </c>
      <c r="D515" s="53" t="str">
        <f t="shared" si="43"/>
        <v/>
      </c>
      <c r="E515" s="39" t="str">
        <f t="shared" si="44"/>
        <v/>
      </c>
      <c r="F515" s="39" t="str">
        <f t="shared" si="45"/>
        <v/>
      </c>
      <c r="G515" s="39" t="str">
        <f t="shared" si="46"/>
        <v/>
      </c>
      <c r="H515" s="39" t="str">
        <f>IF(A515&gt;$A$8*12,"",VLOOKUP(A515,Lists!$L$5:$O$605,4,FALSE))</f>
        <v/>
      </c>
      <c r="I515" s="39" t="str">
        <f t="shared" si="47"/>
        <v/>
      </c>
    </row>
    <row r="516" spans="1:9" x14ac:dyDescent="0.25">
      <c r="A516" s="54" t="str">
        <f t="shared" si="42"/>
        <v/>
      </c>
      <c r="B516" s="54" t="str">
        <f>IF(A516&gt;$A$8*12,"",VLOOKUP(A516,Lists!$L$5:$N$605,2,FALSE))</f>
        <v/>
      </c>
      <c r="C516" s="54" t="str">
        <f>IF(A516&gt;$A$8*12,"",VLOOKUP(A516,Lists!$L$5:$N$605,3,FALSE))</f>
        <v/>
      </c>
      <c r="D516" s="53" t="str">
        <f t="shared" si="43"/>
        <v/>
      </c>
      <c r="E516" s="39" t="str">
        <f t="shared" si="44"/>
        <v/>
      </c>
      <c r="F516" s="39" t="str">
        <f t="shared" si="45"/>
        <v/>
      </c>
      <c r="G516" s="39" t="str">
        <f t="shared" si="46"/>
        <v/>
      </c>
      <c r="H516" s="39" t="str">
        <f>IF(A516&gt;$A$8*12,"",VLOOKUP(A516,Lists!$L$5:$O$605,4,FALSE))</f>
        <v/>
      </c>
      <c r="I516" s="39" t="str">
        <f t="shared" si="47"/>
        <v/>
      </c>
    </row>
    <row r="517" spans="1:9" x14ac:dyDescent="0.25">
      <c r="A517" s="54" t="str">
        <f t="shared" si="42"/>
        <v/>
      </c>
      <c r="B517" s="54" t="str">
        <f>IF(A517&gt;$A$8*12,"",VLOOKUP(A517,Lists!$L$5:$N$605,2,FALSE))</f>
        <v/>
      </c>
      <c r="C517" s="54" t="str">
        <f>IF(A517&gt;$A$8*12,"",VLOOKUP(A517,Lists!$L$5:$N$605,3,FALSE))</f>
        <v/>
      </c>
      <c r="D517" s="53" t="str">
        <f t="shared" si="43"/>
        <v/>
      </c>
      <c r="E517" s="39" t="str">
        <f t="shared" si="44"/>
        <v/>
      </c>
      <c r="F517" s="39" t="str">
        <f t="shared" si="45"/>
        <v/>
      </c>
      <c r="G517" s="39" t="str">
        <f t="shared" si="46"/>
        <v/>
      </c>
      <c r="H517" s="39" t="str">
        <f>IF(A517&gt;$A$8*12,"",VLOOKUP(A517,Lists!$L$5:$O$605,4,FALSE))</f>
        <v/>
      </c>
      <c r="I517" s="39" t="str">
        <f t="shared" si="47"/>
        <v/>
      </c>
    </row>
    <row r="518" spans="1:9" x14ac:dyDescent="0.25">
      <c r="A518" s="54" t="str">
        <f t="shared" si="42"/>
        <v/>
      </c>
      <c r="B518" s="54" t="str">
        <f>IF(A518&gt;$A$8*12,"",VLOOKUP(A518,Lists!$L$5:$N$605,2,FALSE))</f>
        <v/>
      </c>
      <c r="C518" s="54" t="str">
        <f>IF(A518&gt;$A$8*12,"",VLOOKUP(A518,Lists!$L$5:$N$605,3,FALSE))</f>
        <v/>
      </c>
      <c r="D518" s="53" t="str">
        <f t="shared" si="43"/>
        <v/>
      </c>
      <c r="E518" s="39" t="str">
        <f t="shared" si="44"/>
        <v/>
      </c>
      <c r="F518" s="39" t="str">
        <f t="shared" si="45"/>
        <v/>
      </c>
      <c r="G518" s="39" t="str">
        <f t="shared" si="46"/>
        <v/>
      </c>
      <c r="H518" s="39" t="str">
        <f>IF(A518&gt;$A$8*12,"",VLOOKUP(A518,Lists!$L$5:$O$605,4,FALSE))</f>
        <v/>
      </c>
      <c r="I518" s="39" t="str">
        <f t="shared" si="47"/>
        <v/>
      </c>
    </row>
    <row r="519" spans="1:9" x14ac:dyDescent="0.25">
      <c r="A519" s="54" t="str">
        <f t="shared" si="42"/>
        <v/>
      </c>
      <c r="B519" s="54" t="str">
        <f>IF(A519&gt;$A$8*12,"",VLOOKUP(A519,Lists!$L$5:$N$605,2,FALSE))</f>
        <v/>
      </c>
      <c r="C519" s="54" t="str">
        <f>IF(A519&gt;$A$8*12,"",VLOOKUP(A519,Lists!$L$5:$N$605,3,FALSE))</f>
        <v/>
      </c>
      <c r="D519" s="53" t="str">
        <f t="shared" si="43"/>
        <v/>
      </c>
      <c r="E519" s="39" t="str">
        <f t="shared" si="44"/>
        <v/>
      </c>
      <c r="F519" s="39" t="str">
        <f t="shared" si="45"/>
        <v/>
      </c>
      <c r="G519" s="39" t="str">
        <f t="shared" si="46"/>
        <v/>
      </c>
      <c r="H519" s="39" t="str">
        <f>IF(A519&gt;$A$8*12,"",VLOOKUP(A519,Lists!$L$5:$O$605,4,FALSE))</f>
        <v/>
      </c>
      <c r="I519" s="39" t="str">
        <f t="shared" si="47"/>
        <v/>
      </c>
    </row>
    <row r="520" spans="1:9" x14ac:dyDescent="0.25">
      <c r="A520" s="54" t="str">
        <f t="shared" si="42"/>
        <v/>
      </c>
      <c r="B520" s="54" t="str">
        <f>IF(A520&gt;$A$8*12,"",VLOOKUP(A520,Lists!$L$5:$N$605,2,FALSE))</f>
        <v/>
      </c>
      <c r="C520" s="54" t="str">
        <f>IF(A520&gt;$A$8*12,"",VLOOKUP(A520,Lists!$L$5:$N$605,3,FALSE))</f>
        <v/>
      </c>
      <c r="D520" s="53" t="str">
        <f t="shared" si="43"/>
        <v/>
      </c>
      <c r="E520" s="39" t="str">
        <f t="shared" si="44"/>
        <v/>
      </c>
      <c r="F520" s="39" t="str">
        <f t="shared" si="45"/>
        <v/>
      </c>
      <c r="G520" s="39" t="str">
        <f t="shared" si="46"/>
        <v/>
      </c>
      <c r="H520" s="39" t="str">
        <f>IF(A520&gt;$A$8*12,"",VLOOKUP(A520,Lists!$L$5:$O$605,4,FALSE))</f>
        <v/>
      </c>
      <c r="I520" s="39" t="str">
        <f t="shared" si="47"/>
        <v/>
      </c>
    </row>
    <row r="521" spans="1:9" x14ac:dyDescent="0.25">
      <c r="A521" s="54" t="str">
        <f t="shared" si="42"/>
        <v/>
      </c>
      <c r="B521" s="54" t="str">
        <f>IF(A521&gt;$A$8*12,"",VLOOKUP(A521,Lists!$L$5:$N$605,2,FALSE))</f>
        <v/>
      </c>
      <c r="C521" s="54" t="str">
        <f>IF(A521&gt;$A$8*12,"",VLOOKUP(A521,Lists!$L$5:$N$605,3,FALSE))</f>
        <v/>
      </c>
      <c r="D521" s="53" t="str">
        <f t="shared" si="43"/>
        <v/>
      </c>
      <c r="E521" s="39" t="str">
        <f t="shared" si="44"/>
        <v/>
      </c>
      <c r="F521" s="39" t="str">
        <f t="shared" si="45"/>
        <v/>
      </c>
      <c r="G521" s="39" t="str">
        <f t="shared" si="46"/>
        <v/>
      </c>
      <c r="H521" s="39" t="str">
        <f>IF(A521&gt;$A$8*12,"",VLOOKUP(A521,Lists!$L$5:$O$605,4,FALSE))</f>
        <v/>
      </c>
      <c r="I521" s="39" t="str">
        <f t="shared" si="47"/>
        <v/>
      </c>
    </row>
    <row r="522" spans="1:9" x14ac:dyDescent="0.25">
      <c r="A522" s="54" t="str">
        <f t="shared" si="42"/>
        <v/>
      </c>
      <c r="B522" s="54" t="str">
        <f>IF(A522&gt;$A$8*12,"",VLOOKUP(A522,Lists!$L$5:$N$605,2,FALSE))</f>
        <v/>
      </c>
      <c r="C522" s="54" t="str">
        <f>IF(A522&gt;$A$8*12,"",VLOOKUP(A522,Lists!$L$5:$N$605,3,FALSE))</f>
        <v/>
      </c>
      <c r="D522" s="53" t="str">
        <f t="shared" si="43"/>
        <v/>
      </c>
      <c r="E522" s="39" t="str">
        <f t="shared" si="44"/>
        <v/>
      </c>
      <c r="F522" s="39" t="str">
        <f t="shared" si="45"/>
        <v/>
      </c>
      <c r="G522" s="39" t="str">
        <f t="shared" si="46"/>
        <v/>
      </c>
      <c r="H522" s="39" t="str">
        <f>IF(A522&gt;$A$8*12,"",VLOOKUP(A522,Lists!$L$5:$O$605,4,FALSE))</f>
        <v/>
      </c>
      <c r="I522" s="39" t="str">
        <f t="shared" si="47"/>
        <v/>
      </c>
    </row>
    <row r="523" spans="1:9" x14ac:dyDescent="0.25">
      <c r="A523" s="54" t="str">
        <f t="shared" si="42"/>
        <v/>
      </c>
      <c r="B523" s="54" t="str">
        <f>IF(A523&gt;$A$8*12,"",VLOOKUP(A523,Lists!$L$5:$N$605,2,FALSE))</f>
        <v/>
      </c>
      <c r="C523" s="54" t="str">
        <f>IF(A523&gt;$A$8*12,"",VLOOKUP(A523,Lists!$L$5:$N$605,3,FALSE))</f>
        <v/>
      </c>
      <c r="D523" s="53" t="str">
        <f t="shared" si="43"/>
        <v/>
      </c>
      <c r="E523" s="39" t="str">
        <f t="shared" si="44"/>
        <v/>
      </c>
      <c r="F523" s="39" t="str">
        <f t="shared" si="45"/>
        <v/>
      </c>
      <c r="G523" s="39" t="str">
        <f t="shared" si="46"/>
        <v/>
      </c>
      <c r="H523" s="39" t="str">
        <f>IF(A523&gt;$A$8*12,"",VLOOKUP(A523,Lists!$L$5:$O$605,4,FALSE))</f>
        <v/>
      </c>
      <c r="I523" s="39" t="str">
        <f t="shared" si="47"/>
        <v/>
      </c>
    </row>
    <row r="524" spans="1:9" x14ac:dyDescent="0.25">
      <c r="A524" s="54" t="str">
        <f t="shared" ref="A524:A587" si="48">IF(A523&lt;($A$8*12),A523+1,"")</f>
        <v/>
      </c>
      <c r="B524" s="54" t="str">
        <f>IF(A524&gt;$A$8*12,"",VLOOKUP(A524,Lists!$L$5:$N$605,2,FALSE))</f>
        <v/>
      </c>
      <c r="C524" s="54" t="str">
        <f>IF(A524&gt;$A$8*12,"",VLOOKUP(A524,Lists!$L$5:$N$605,3,FALSE))</f>
        <v/>
      </c>
      <c r="D524" s="53" t="str">
        <f t="shared" ref="D524:D587" si="49">IF(A524&gt;$A$8*12,"",D523)</f>
        <v/>
      </c>
      <c r="E524" s="39" t="str">
        <f t="shared" ref="E524:E587" si="50">IF(A524&gt;$A$8*12,"",+I523)</f>
        <v/>
      </c>
      <c r="F524" s="39" t="str">
        <f t="shared" ref="F524:F587" si="51">IF(A524&gt;$A$8*12,"",F523)</f>
        <v/>
      </c>
      <c r="G524" s="39" t="str">
        <f t="shared" ref="G524:G587" si="52">IF(A524&gt;$A$8*12,"",ROUND((+E524+F524)*D524/12,0))</f>
        <v/>
      </c>
      <c r="H524" s="39" t="str">
        <f>IF(A524&gt;$A$8*12,"",VLOOKUP(A524,Lists!$L$5:$O$605,4,FALSE))</f>
        <v/>
      </c>
      <c r="I524" s="39" t="str">
        <f t="shared" ref="I524:I587" si="53">IF(A524&gt;$A$8*12,"",+E524+F524+G524-H524)</f>
        <v/>
      </c>
    </row>
    <row r="525" spans="1:9" x14ac:dyDescent="0.25">
      <c r="A525" s="54" t="str">
        <f t="shared" si="48"/>
        <v/>
      </c>
      <c r="B525" s="54" t="str">
        <f>IF(A525&gt;$A$8*12,"",VLOOKUP(A525,Lists!$L$5:$N$605,2,FALSE))</f>
        <v/>
      </c>
      <c r="C525" s="54" t="str">
        <f>IF(A525&gt;$A$8*12,"",VLOOKUP(A525,Lists!$L$5:$N$605,3,FALSE))</f>
        <v/>
      </c>
      <c r="D525" s="53" t="str">
        <f t="shared" si="49"/>
        <v/>
      </c>
      <c r="E525" s="39" t="str">
        <f t="shared" si="50"/>
        <v/>
      </c>
      <c r="F525" s="39" t="str">
        <f t="shared" si="51"/>
        <v/>
      </c>
      <c r="G525" s="39" t="str">
        <f t="shared" si="52"/>
        <v/>
      </c>
      <c r="H525" s="39" t="str">
        <f>IF(A525&gt;$A$8*12,"",VLOOKUP(A525,Lists!$L$5:$O$605,4,FALSE))</f>
        <v/>
      </c>
      <c r="I525" s="39" t="str">
        <f t="shared" si="53"/>
        <v/>
      </c>
    </row>
    <row r="526" spans="1:9" x14ac:dyDescent="0.25">
      <c r="A526" s="54" t="str">
        <f t="shared" si="48"/>
        <v/>
      </c>
      <c r="B526" s="54" t="str">
        <f>IF(A526&gt;$A$8*12,"",VLOOKUP(A526,Lists!$L$5:$N$605,2,FALSE))</f>
        <v/>
      </c>
      <c r="C526" s="54" t="str">
        <f>IF(A526&gt;$A$8*12,"",VLOOKUP(A526,Lists!$L$5:$N$605,3,FALSE))</f>
        <v/>
      </c>
      <c r="D526" s="53" t="str">
        <f t="shared" si="49"/>
        <v/>
      </c>
      <c r="E526" s="39" t="str">
        <f t="shared" si="50"/>
        <v/>
      </c>
      <c r="F526" s="39" t="str">
        <f t="shared" si="51"/>
        <v/>
      </c>
      <c r="G526" s="39" t="str">
        <f t="shared" si="52"/>
        <v/>
      </c>
      <c r="H526" s="39" t="str">
        <f>IF(A526&gt;$A$8*12,"",VLOOKUP(A526,Lists!$L$5:$O$605,4,FALSE))</f>
        <v/>
      </c>
      <c r="I526" s="39" t="str">
        <f t="shared" si="53"/>
        <v/>
      </c>
    </row>
    <row r="527" spans="1:9" x14ac:dyDescent="0.25">
      <c r="A527" s="54" t="str">
        <f t="shared" si="48"/>
        <v/>
      </c>
      <c r="B527" s="54" t="str">
        <f>IF(A527&gt;$A$8*12,"",VLOOKUP(A527,Lists!$L$5:$N$605,2,FALSE))</f>
        <v/>
      </c>
      <c r="C527" s="54" t="str">
        <f>IF(A527&gt;$A$8*12,"",VLOOKUP(A527,Lists!$L$5:$N$605,3,FALSE))</f>
        <v/>
      </c>
      <c r="D527" s="53" t="str">
        <f t="shared" si="49"/>
        <v/>
      </c>
      <c r="E527" s="39" t="str">
        <f t="shared" si="50"/>
        <v/>
      </c>
      <c r="F527" s="39" t="str">
        <f t="shared" si="51"/>
        <v/>
      </c>
      <c r="G527" s="39" t="str">
        <f t="shared" si="52"/>
        <v/>
      </c>
      <c r="H527" s="39" t="str">
        <f>IF(A527&gt;$A$8*12,"",VLOOKUP(A527,Lists!$L$5:$O$605,4,FALSE))</f>
        <v/>
      </c>
      <c r="I527" s="39" t="str">
        <f t="shared" si="53"/>
        <v/>
      </c>
    </row>
    <row r="528" spans="1:9" x14ac:dyDescent="0.25">
      <c r="A528" s="54" t="str">
        <f t="shared" si="48"/>
        <v/>
      </c>
      <c r="B528" s="54" t="str">
        <f>IF(A528&gt;$A$8*12,"",VLOOKUP(A528,Lists!$L$5:$N$605,2,FALSE))</f>
        <v/>
      </c>
      <c r="C528" s="54" t="str">
        <f>IF(A528&gt;$A$8*12,"",VLOOKUP(A528,Lists!$L$5:$N$605,3,FALSE))</f>
        <v/>
      </c>
      <c r="D528" s="53" t="str">
        <f t="shared" si="49"/>
        <v/>
      </c>
      <c r="E528" s="39" t="str">
        <f t="shared" si="50"/>
        <v/>
      </c>
      <c r="F528" s="39" t="str">
        <f t="shared" si="51"/>
        <v/>
      </c>
      <c r="G528" s="39" t="str">
        <f t="shared" si="52"/>
        <v/>
      </c>
      <c r="H528" s="39" t="str">
        <f>IF(A528&gt;$A$8*12,"",VLOOKUP(A528,Lists!$L$5:$O$605,4,FALSE))</f>
        <v/>
      </c>
      <c r="I528" s="39" t="str">
        <f t="shared" si="53"/>
        <v/>
      </c>
    </row>
    <row r="529" spans="1:9" x14ac:dyDescent="0.25">
      <c r="A529" s="54" t="str">
        <f t="shared" si="48"/>
        <v/>
      </c>
      <c r="B529" s="54" t="str">
        <f>IF(A529&gt;$A$8*12,"",VLOOKUP(A529,Lists!$L$5:$N$605,2,FALSE))</f>
        <v/>
      </c>
      <c r="C529" s="54" t="str">
        <f>IF(A529&gt;$A$8*12,"",VLOOKUP(A529,Lists!$L$5:$N$605,3,FALSE))</f>
        <v/>
      </c>
      <c r="D529" s="53" t="str">
        <f t="shared" si="49"/>
        <v/>
      </c>
      <c r="E529" s="39" t="str">
        <f t="shared" si="50"/>
        <v/>
      </c>
      <c r="F529" s="39" t="str">
        <f t="shared" si="51"/>
        <v/>
      </c>
      <c r="G529" s="39" t="str">
        <f t="shared" si="52"/>
        <v/>
      </c>
      <c r="H529" s="39" t="str">
        <f>IF(A529&gt;$A$8*12,"",VLOOKUP(A529,Lists!$L$5:$O$605,4,FALSE))</f>
        <v/>
      </c>
      <c r="I529" s="39" t="str">
        <f t="shared" si="53"/>
        <v/>
      </c>
    </row>
    <row r="530" spans="1:9" x14ac:dyDescent="0.25">
      <c r="A530" s="54" t="str">
        <f t="shared" si="48"/>
        <v/>
      </c>
      <c r="B530" s="54" t="str">
        <f>IF(A530&gt;$A$8*12,"",VLOOKUP(A530,Lists!$L$5:$N$605,2,FALSE))</f>
        <v/>
      </c>
      <c r="C530" s="54" t="str">
        <f>IF(A530&gt;$A$8*12,"",VLOOKUP(A530,Lists!$L$5:$N$605,3,FALSE))</f>
        <v/>
      </c>
      <c r="D530" s="53" t="str">
        <f t="shared" si="49"/>
        <v/>
      </c>
      <c r="E530" s="39" t="str">
        <f t="shared" si="50"/>
        <v/>
      </c>
      <c r="F530" s="39" t="str">
        <f t="shared" si="51"/>
        <v/>
      </c>
      <c r="G530" s="39" t="str">
        <f t="shared" si="52"/>
        <v/>
      </c>
      <c r="H530" s="39" t="str">
        <f>IF(A530&gt;$A$8*12,"",VLOOKUP(A530,Lists!$L$5:$O$605,4,FALSE))</f>
        <v/>
      </c>
      <c r="I530" s="39" t="str">
        <f t="shared" si="53"/>
        <v/>
      </c>
    </row>
    <row r="531" spans="1:9" x14ac:dyDescent="0.25">
      <c r="A531" s="54" t="str">
        <f t="shared" si="48"/>
        <v/>
      </c>
      <c r="B531" s="54" t="str">
        <f>IF(A531&gt;$A$8*12,"",VLOOKUP(A531,Lists!$L$5:$N$605,2,FALSE))</f>
        <v/>
      </c>
      <c r="C531" s="54" t="str">
        <f>IF(A531&gt;$A$8*12,"",VLOOKUP(A531,Lists!$L$5:$N$605,3,FALSE))</f>
        <v/>
      </c>
      <c r="D531" s="53" t="str">
        <f t="shared" si="49"/>
        <v/>
      </c>
      <c r="E531" s="39" t="str">
        <f t="shared" si="50"/>
        <v/>
      </c>
      <c r="F531" s="39" t="str">
        <f t="shared" si="51"/>
        <v/>
      </c>
      <c r="G531" s="39" t="str">
        <f t="shared" si="52"/>
        <v/>
      </c>
      <c r="H531" s="39" t="str">
        <f>IF(A531&gt;$A$8*12,"",VLOOKUP(A531,Lists!$L$5:$O$605,4,FALSE))</f>
        <v/>
      </c>
      <c r="I531" s="39" t="str">
        <f t="shared" si="53"/>
        <v/>
      </c>
    </row>
    <row r="532" spans="1:9" x14ac:dyDescent="0.25">
      <c r="A532" s="54" t="str">
        <f t="shared" si="48"/>
        <v/>
      </c>
      <c r="B532" s="54" t="str">
        <f>IF(A532&gt;$A$8*12,"",VLOOKUP(A532,Lists!$L$5:$N$605,2,FALSE))</f>
        <v/>
      </c>
      <c r="C532" s="54" t="str">
        <f>IF(A532&gt;$A$8*12,"",VLOOKUP(A532,Lists!$L$5:$N$605,3,FALSE))</f>
        <v/>
      </c>
      <c r="D532" s="53" t="str">
        <f t="shared" si="49"/>
        <v/>
      </c>
      <c r="E532" s="39" t="str">
        <f t="shared" si="50"/>
        <v/>
      </c>
      <c r="F532" s="39" t="str">
        <f t="shared" si="51"/>
        <v/>
      </c>
      <c r="G532" s="39" t="str">
        <f t="shared" si="52"/>
        <v/>
      </c>
      <c r="H532" s="39" t="str">
        <f>IF(A532&gt;$A$8*12,"",VLOOKUP(A532,Lists!$L$5:$O$605,4,FALSE))</f>
        <v/>
      </c>
      <c r="I532" s="39" t="str">
        <f t="shared" si="53"/>
        <v/>
      </c>
    </row>
    <row r="533" spans="1:9" x14ac:dyDescent="0.25">
      <c r="A533" s="54" t="str">
        <f t="shared" si="48"/>
        <v/>
      </c>
      <c r="B533" s="54" t="str">
        <f>IF(A533&gt;$A$8*12,"",VLOOKUP(A533,Lists!$L$5:$N$605,2,FALSE))</f>
        <v/>
      </c>
      <c r="C533" s="54" t="str">
        <f>IF(A533&gt;$A$8*12,"",VLOOKUP(A533,Lists!$L$5:$N$605,3,FALSE))</f>
        <v/>
      </c>
      <c r="D533" s="53" t="str">
        <f t="shared" si="49"/>
        <v/>
      </c>
      <c r="E533" s="39" t="str">
        <f t="shared" si="50"/>
        <v/>
      </c>
      <c r="F533" s="39" t="str">
        <f t="shared" si="51"/>
        <v/>
      </c>
      <c r="G533" s="39" t="str">
        <f t="shared" si="52"/>
        <v/>
      </c>
      <c r="H533" s="39" t="str">
        <f>IF(A533&gt;$A$8*12,"",VLOOKUP(A533,Lists!$L$5:$O$605,4,FALSE))</f>
        <v/>
      </c>
      <c r="I533" s="39" t="str">
        <f t="shared" si="53"/>
        <v/>
      </c>
    </row>
    <row r="534" spans="1:9" x14ac:dyDescent="0.25">
      <c r="A534" s="54" t="str">
        <f t="shared" si="48"/>
        <v/>
      </c>
      <c r="B534" s="54" t="str">
        <f>IF(A534&gt;$A$8*12,"",VLOOKUP(A534,Lists!$L$5:$N$605,2,FALSE))</f>
        <v/>
      </c>
      <c r="C534" s="54" t="str">
        <f>IF(A534&gt;$A$8*12,"",VLOOKUP(A534,Lists!$L$5:$N$605,3,FALSE))</f>
        <v/>
      </c>
      <c r="D534" s="53" t="str">
        <f t="shared" si="49"/>
        <v/>
      </c>
      <c r="E534" s="39" t="str">
        <f t="shared" si="50"/>
        <v/>
      </c>
      <c r="F534" s="39" t="str">
        <f t="shared" si="51"/>
        <v/>
      </c>
      <c r="G534" s="39" t="str">
        <f t="shared" si="52"/>
        <v/>
      </c>
      <c r="H534" s="39" t="str">
        <f>IF(A534&gt;$A$8*12,"",VLOOKUP(A534,Lists!$L$5:$O$605,4,FALSE))</f>
        <v/>
      </c>
      <c r="I534" s="39" t="str">
        <f t="shared" si="53"/>
        <v/>
      </c>
    </row>
    <row r="535" spans="1:9" x14ac:dyDescent="0.25">
      <c r="A535" s="54" t="str">
        <f t="shared" si="48"/>
        <v/>
      </c>
      <c r="B535" s="54" t="str">
        <f>IF(A535&gt;$A$8*12,"",VLOOKUP(A535,Lists!$L$5:$N$605,2,FALSE))</f>
        <v/>
      </c>
      <c r="C535" s="54" t="str">
        <f>IF(A535&gt;$A$8*12,"",VLOOKUP(A535,Lists!$L$5:$N$605,3,FALSE))</f>
        <v/>
      </c>
      <c r="D535" s="53" t="str">
        <f t="shared" si="49"/>
        <v/>
      </c>
      <c r="E535" s="39" t="str">
        <f t="shared" si="50"/>
        <v/>
      </c>
      <c r="F535" s="39" t="str">
        <f t="shared" si="51"/>
        <v/>
      </c>
      <c r="G535" s="39" t="str">
        <f t="shared" si="52"/>
        <v/>
      </c>
      <c r="H535" s="39" t="str">
        <f>IF(A535&gt;$A$8*12,"",VLOOKUP(A535,Lists!$L$5:$O$605,4,FALSE))</f>
        <v/>
      </c>
      <c r="I535" s="39" t="str">
        <f t="shared" si="53"/>
        <v/>
      </c>
    </row>
    <row r="536" spans="1:9" x14ac:dyDescent="0.25">
      <c r="A536" s="54" t="str">
        <f t="shared" si="48"/>
        <v/>
      </c>
      <c r="B536" s="54" t="str">
        <f>IF(A536&gt;$A$8*12,"",VLOOKUP(A536,Lists!$L$5:$N$605,2,FALSE))</f>
        <v/>
      </c>
      <c r="C536" s="54" t="str">
        <f>IF(A536&gt;$A$8*12,"",VLOOKUP(A536,Lists!$L$5:$N$605,3,FALSE))</f>
        <v/>
      </c>
      <c r="D536" s="53" t="str">
        <f t="shared" si="49"/>
        <v/>
      </c>
      <c r="E536" s="39" t="str">
        <f t="shared" si="50"/>
        <v/>
      </c>
      <c r="F536" s="39" t="str">
        <f t="shared" si="51"/>
        <v/>
      </c>
      <c r="G536" s="39" t="str">
        <f t="shared" si="52"/>
        <v/>
      </c>
      <c r="H536" s="39" t="str">
        <f>IF(A536&gt;$A$8*12,"",VLOOKUP(A536,Lists!$L$5:$O$605,4,FALSE))</f>
        <v/>
      </c>
      <c r="I536" s="39" t="str">
        <f t="shared" si="53"/>
        <v/>
      </c>
    </row>
    <row r="537" spans="1:9" x14ac:dyDescent="0.25">
      <c r="A537" s="54" t="str">
        <f t="shared" si="48"/>
        <v/>
      </c>
      <c r="B537" s="54" t="str">
        <f>IF(A537&gt;$A$8*12,"",VLOOKUP(A537,Lists!$L$5:$N$605,2,FALSE))</f>
        <v/>
      </c>
      <c r="C537" s="54" t="str">
        <f>IF(A537&gt;$A$8*12,"",VLOOKUP(A537,Lists!$L$5:$N$605,3,FALSE))</f>
        <v/>
      </c>
      <c r="D537" s="53" t="str">
        <f t="shared" si="49"/>
        <v/>
      </c>
      <c r="E537" s="39" t="str">
        <f t="shared" si="50"/>
        <v/>
      </c>
      <c r="F537" s="39" t="str">
        <f t="shared" si="51"/>
        <v/>
      </c>
      <c r="G537" s="39" t="str">
        <f t="shared" si="52"/>
        <v/>
      </c>
      <c r="H537" s="39" t="str">
        <f>IF(A537&gt;$A$8*12,"",VLOOKUP(A537,Lists!$L$5:$O$605,4,FALSE))</f>
        <v/>
      </c>
      <c r="I537" s="39" t="str">
        <f t="shared" si="53"/>
        <v/>
      </c>
    </row>
    <row r="538" spans="1:9" x14ac:dyDescent="0.25">
      <c r="A538" s="54" t="str">
        <f t="shared" si="48"/>
        <v/>
      </c>
      <c r="B538" s="54" t="str">
        <f>IF(A538&gt;$A$8*12,"",VLOOKUP(A538,Lists!$L$5:$N$605,2,FALSE))</f>
        <v/>
      </c>
      <c r="C538" s="54" t="str">
        <f>IF(A538&gt;$A$8*12,"",VLOOKUP(A538,Lists!$L$5:$N$605,3,FALSE))</f>
        <v/>
      </c>
      <c r="D538" s="53" t="str">
        <f t="shared" si="49"/>
        <v/>
      </c>
      <c r="E538" s="39" t="str">
        <f t="shared" si="50"/>
        <v/>
      </c>
      <c r="F538" s="39" t="str">
        <f t="shared" si="51"/>
        <v/>
      </c>
      <c r="G538" s="39" t="str">
        <f t="shared" si="52"/>
        <v/>
      </c>
      <c r="H538" s="39" t="str">
        <f>IF(A538&gt;$A$8*12,"",VLOOKUP(A538,Lists!$L$5:$O$605,4,FALSE))</f>
        <v/>
      </c>
      <c r="I538" s="39" t="str">
        <f t="shared" si="53"/>
        <v/>
      </c>
    </row>
    <row r="539" spans="1:9" x14ac:dyDescent="0.25">
      <c r="A539" s="54" t="str">
        <f t="shared" si="48"/>
        <v/>
      </c>
      <c r="B539" s="54" t="str">
        <f>IF(A539&gt;$A$8*12,"",VLOOKUP(A539,Lists!$L$5:$N$605,2,FALSE))</f>
        <v/>
      </c>
      <c r="C539" s="54" t="str">
        <f>IF(A539&gt;$A$8*12,"",VLOOKUP(A539,Lists!$L$5:$N$605,3,FALSE))</f>
        <v/>
      </c>
      <c r="D539" s="53" t="str">
        <f t="shared" si="49"/>
        <v/>
      </c>
      <c r="E539" s="39" t="str">
        <f t="shared" si="50"/>
        <v/>
      </c>
      <c r="F539" s="39" t="str">
        <f t="shared" si="51"/>
        <v/>
      </c>
      <c r="G539" s="39" t="str">
        <f t="shared" si="52"/>
        <v/>
      </c>
      <c r="H539" s="39" t="str">
        <f>IF(A539&gt;$A$8*12,"",VLOOKUP(A539,Lists!$L$5:$O$605,4,FALSE))</f>
        <v/>
      </c>
      <c r="I539" s="39" t="str">
        <f t="shared" si="53"/>
        <v/>
      </c>
    </row>
    <row r="540" spans="1:9" x14ac:dyDescent="0.25">
      <c r="A540" s="54" t="str">
        <f t="shared" si="48"/>
        <v/>
      </c>
      <c r="B540" s="54" t="str">
        <f>IF(A540&gt;$A$8*12,"",VLOOKUP(A540,Lists!$L$5:$N$605,2,FALSE))</f>
        <v/>
      </c>
      <c r="C540" s="54" t="str">
        <f>IF(A540&gt;$A$8*12,"",VLOOKUP(A540,Lists!$L$5:$N$605,3,FALSE))</f>
        <v/>
      </c>
      <c r="D540" s="53" t="str">
        <f t="shared" si="49"/>
        <v/>
      </c>
      <c r="E540" s="39" t="str">
        <f t="shared" si="50"/>
        <v/>
      </c>
      <c r="F540" s="39" t="str">
        <f t="shared" si="51"/>
        <v/>
      </c>
      <c r="G540" s="39" t="str">
        <f t="shared" si="52"/>
        <v/>
      </c>
      <c r="H540" s="39" t="str">
        <f>IF(A540&gt;$A$8*12,"",VLOOKUP(A540,Lists!$L$5:$O$605,4,FALSE))</f>
        <v/>
      </c>
      <c r="I540" s="39" t="str">
        <f t="shared" si="53"/>
        <v/>
      </c>
    </row>
    <row r="541" spans="1:9" x14ac:dyDescent="0.25">
      <c r="A541" s="54" t="str">
        <f t="shared" si="48"/>
        <v/>
      </c>
      <c r="B541" s="54" t="str">
        <f>IF(A541&gt;$A$8*12,"",VLOOKUP(A541,Lists!$L$5:$N$605,2,FALSE))</f>
        <v/>
      </c>
      <c r="C541" s="54" t="str">
        <f>IF(A541&gt;$A$8*12,"",VLOOKUP(A541,Lists!$L$5:$N$605,3,FALSE))</f>
        <v/>
      </c>
      <c r="D541" s="53" t="str">
        <f t="shared" si="49"/>
        <v/>
      </c>
      <c r="E541" s="39" t="str">
        <f t="shared" si="50"/>
        <v/>
      </c>
      <c r="F541" s="39" t="str">
        <f t="shared" si="51"/>
        <v/>
      </c>
      <c r="G541" s="39" t="str">
        <f t="shared" si="52"/>
        <v/>
      </c>
      <c r="H541" s="39" t="str">
        <f>IF(A541&gt;$A$8*12,"",VLOOKUP(A541,Lists!$L$5:$O$605,4,FALSE))</f>
        <v/>
      </c>
      <c r="I541" s="39" t="str">
        <f t="shared" si="53"/>
        <v/>
      </c>
    </row>
    <row r="542" spans="1:9" x14ac:dyDescent="0.25">
      <c r="A542" s="54" t="str">
        <f t="shared" si="48"/>
        <v/>
      </c>
      <c r="B542" s="54" t="str">
        <f>IF(A542&gt;$A$8*12,"",VLOOKUP(A542,Lists!$L$5:$N$605,2,FALSE))</f>
        <v/>
      </c>
      <c r="C542" s="54" t="str">
        <f>IF(A542&gt;$A$8*12,"",VLOOKUP(A542,Lists!$L$5:$N$605,3,FALSE))</f>
        <v/>
      </c>
      <c r="D542" s="53" t="str">
        <f t="shared" si="49"/>
        <v/>
      </c>
      <c r="E542" s="39" t="str">
        <f t="shared" si="50"/>
        <v/>
      </c>
      <c r="F542" s="39" t="str">
        <f t="shared" si="51"/>
        <v/>
      </c>
      <c r="G542" s="39" t="str">
        <f t="shared" si="52"/>
        <v/>
      </c>
      <c r="H542" s="39" t="str">
        <f>IF(A542&gt;$A$8*12,"",VLOOKUP(A542,Lists!$L$5:$O$605,4,FALSE))</f>
        <v/>
      </c>
      <c r="I542" s="39" t="str">
        <f t="shared" si="53"/>
        <v/>
      </c>
    </row>
    <row r="543" spans="1:9" x14ac:dyDescent="0.25">
      <c r="A543" s="54" t="str">
        <f t="shared" si="48"/>
        <v/>
      </c>
      <c r="B543" s="54" t="str">
        <f>IF(A543&gt;$A$8*12,"",VLOOKUP(A543,Lists!$L$5:$N$605,2,FALSE))</f>
        <v/>
      </c>
      <c r="C543" s="54" t="str">
        <f>IF(A543&gt;$A$8*12,"",VLOOKUP(A543,Lists!$L$5:$N$605,3,FALSE))</f>
        <v/>
      </c>
      <c r="D543" s="53" t="str">
        <f t="shared" si="49"/>
        <v/>
      </c>
      <c r="E543" s="39" t="str">
        <f t="shared" si="50"/>
        <v/>
      </c>
      <c r="F543" s="39" t="str">
        <f t="shared" si="51"/>
        <v/>
      </c>
      <c r="G543" s="39" t="str">
        <f t="shared" si="52"/>
        <v/>
      </c>
      <c r="H543" s="39" t="str">
        <f>IF(A543&gt;$A$8*12,"",VLOOKUP(A543,Lists!$L$5:$O$605,4,FALSE))</f>
        <v/>
      </c>
      <c r="I543" s="39" t="str">
        <f t="shared" si="53"/>
        <v/>
      </c>
    </row>
    <row r="544" spans="1:9" x14ac:dyDescent="0.25">
      <c r="A544" s="54" t="str">
        <f t="shared" si="48"/>
        <v/>
      </c>
      <c r="B544" s="54" t="str">
        <f>IF(A544&gt;$A$8*12,"",VLOOKUP(A544,Lists!$L$5:$N$605,2,FALSE))</f>
        <v/>
      </c>
      <c r="C544" s="54" t="str">
        <f>IF(A544&gt;$A$8*12,"",VLOOKUP(A544,Lists!$L$5:$N$605,3,FALSE))</f>
        <v/>
      </c>
      <c r="D544" s="53" t="str">
        <f t="shared" si="49"/>
        <v/>
      </c>
      <c r="E544" s="39" t="str">
        <f t="shared" si="50"/>
        <v/>
      </c>
      <c r="F544" s="39" t="str">
        <f t="shared" si="51"/>
        <v/>
      </c>
      <c r="G544" s="39" t="str">
        <f t="shared" si="52"/>
        <v/>
      </c>
      <c r="H544" s="39" t="str">
        <f>IF(A544&gt;$A$8*12,"",VLOOKUP(A544,Lists!$L$5:$O$605,4,FALSE))</f>
        <v/>
      </c>
      <c r="I544" s="39" t="str">
        <f t="shared" si="53"/>
        <v/>
      </c>
    </row>
    <row r="545" spans="1:9" x14ac:dyDescent="0.25">
      <c r="A545" s="54" t="str">
        <f t="shared" si="48"/>
        <v/>
      </c>
      <c r="B545" s="54" t="str">
        <f>IF(A545&gt;$A$8*12,"",VLOOKUP(A545,Lists!$L$5:$N$605,2,FALSE))</f>
        <v/>
      </c>
      <c r="C545" s="54" t="str">
        <f>IF(A545&gt;$A$8*12,"",VLOOKUP(A545,Lists!$L$5:$N$605,3,FALSE))</f>
        <v/>
      </c>
      <c r="D545" s="53" t="str">
        <f t="shared" si="49"/>
        <v/>
      </c>
      <c r="E545" s="39" t="str">
        <f t="shared" si="50"/>
        <v/>
      </c>
      <c r="F545" s="39" t="str">
        <f t="shared" si="51"/>
        <v/>
      </c>
      <c r="G545" s="39" t="str">
        <f t="shared" si="52"/>
        <v/>
      </c>
      <c r="H545" s="39" t="str">
        <f>IF(A545&gt;$A$8*12,"",VLOOKUP(A545,Lists!$L$5:$O$605,4,FALSE))</f>
        <v/>
      </c>
      <c r="I545" s="39" t="str">
        <f t="shared" si="53"/>
        <v/>
      </c>
    </row>
    <row r="546" spans="1:9" x14ac:dyDescent="0.25">
      <c r="A546" s="54" t="str">
        <f t="shared" si="48"/>
        <v/>
      </c>
      <c r="B546" s="54" t="str">
        <f>IF(A546&gt;$A$8*12,"",VLOOKUP(A546,Lists!$L$5:$N$605,2,FALSE))</f>
        <v/>
      </c>
      <c r="C546" s="54" t="str">
        <f>IF(A546&gt;$A$8*12,"",VLOOKUP(A546,Lists!$L$5:$N$605,3,FALSE))</f>
        <v/>
      </c>
      <c r="D546" s="53" t="str">
        <f t="shared" si="49"/>
        <v/>
      </c>
      <c r="E546" s="39" t="str">
        <f t="shared" si="50"/>
        <v/>
      </c>
      <c r="F546" s="39" t="str">
        <f t="shared" si="51"/>
        <v/>
      </c>
      <c r="G546" s="39" t="str">
        <f t="shared" si="52"/>
        <v/>
      </c>
      <c r="H546" s="39" t="str">
        <f>IF(A546&gt;$A$8*12,"",VLOOKUP(A546,Lists!$L$5:$O$605,4,FALSE))</f>
        <v/>
      </c>
      <c r="I546" s="39" t="str">
        <f t="shared" si="53"/>
        <v/>
      </c>
    </row>
    <row r="547" spans="1:9" x14ac:dyDescent="0.25">
      <c r="A547" s="54" t="str">
        <f t="shared" si="48"/>
        <v/>
      </c>
      <c r="B547" s="54" t="str">
        <f>IF(A547&gt;$A$8*12,"",VLOOKUP(A547,Lists!$L$5:$N$605,2,FALSE))</f>
        <v/>
      </c>
      <c r="C547" s="54" t="str">
        <f>IF(A547&gt;$A$8*12,"",VLOOKUP(A547,Lists!$L$5:$N$605,3,FALSE))</f>
        <v/>
      </c>
      <c r="D547" s="53" t="str">
        <f t="shared" si="49"/>
        <v/>
      </c>
      <c r="E547" s="39" t="str">
        <f t="shared" si="50"/>
        <v/>
      </c>
      <c r="F547" s="39" t="str">
        <f t="shared" si="51"/>
        <v/>
      </c>
      <c r="G547" s="39" t="str">
        <f t="shared" si="52"/>
        <v/>
      </c>
      <c r="H547" s="39" t="str">
        <f>IF(A547&gt;$A$8*12,"",VLOOKUP(A547,Lists!$L$5:$O$605,4,FALSE))</f>
        <v/>
      </c>
      <c r="I547" s="39" t="str">
        <f t="shared" si="53"/>
        <v/>
      </c>
    </row>
    <row r="548" spans="1:9" x14ac:dyDescent="0.25">
      <c r="A548" s="54" t="str">
        <f t="shared" si="48"/>
        <v/>
      </c>
      <c r="B548" s="54" t="str">
        <f>IF(A548&gt;$A$8*12,"",VLOOKUP(A548,Lists!$L$5:$N$605,2,FALSE))</f>
        <v/>
      </c>
      <c r="C548" s="54" t="str">
        <f>IF(A548&gt;$A$8*12,"",VLOOKUP(A548,Lists!$L$5:$N$605,3,FALSE))</f>
        <v/>
      </c>
      <c r="D548" s="53" t="str">
        <f t="shared" si="49"/>
        <v/>
      </c>
      <c r="E548" s="39" t="str">
        <f t="shared" si="50"/>
        <v/>
      </c>
      <c r="F548" s="39" t="str">
        <f t="shared" si="51"/>
        <v/>
      </c>
      <c r="G548" s="39" t="str">
        <f t="shared" si="52"/>
        <v/>
      </c>
      <c r="H548" s="39" t="str">
        <f>IF(A548&gt;$A$8*12,"",VLOOKUP(A548,Lists!$L$5:$O$605,4,FALSE))</f>
        <v/>
      </c>
      <c r="I548" s="39" t="str">
        <f t="shared" si="53"/>
        <v/>
      </c>
    </row>
    <row r="549" spans="1:9" x14ac:dyDescent="0.25">
      <c r="A549" s="54" t="str">
        <f t="shared" si="48"/>
        <v/>
      </c>
      <c r="B549" s="54" t="str">
        <f>IF(A549&gt;$A$8*12,"",VLOOKUP(A549,Lists!$L$5:$N$605,2,FALSE))</f>
        <v/>
      </c>
      <c r="C549" s="54" t="str">
        <f>IF(A549&gt;$A$8*12,"",VLOOKUP(A549,Lists!$L$5:$N$605,3,FALSE))</f>
        <v/>
      </c>
      <c r="D549" s="53" t="str">
        <f t="shared" si="49"/>
        <v/>
      </c>
      <c r="E549" s="39" t="str">
        <f t="shared" si="50"/>
        <v/>
      </c>
      <c r="F549" s="39" t="str">
        <f t="shared" si="51"/>
        <v/>
      </c>
      <c r="G549" s="39" t="str">
        <f t="shared" si="52"/>
        <v/>
      </c>
      <c r="H549" s="39" t="str">
        <f>IF(A549&gt;$A$8*12,"",VLOOKUP(A549,Lists!$L$5:$O$605,4,FALSE))</f>
        <v/>
      </c>
      <c r="I549" s="39" t="str">
        <f t="shared" si="53"/>
        <v/>
      </c>
    </row>
    <row r="550" spans="1:9" x14ac:dyDescent="0.25">
      <c r="A550" s="54" t="str">
        <f t="shared" si="48"/>
        <v/>
      </c>
      <c r="B550" s="54" t="str">
        <f>IF(A550&gt;$A$8*12,"",VLOOKUP(A550,Lists!$L$5:$N$605,2,FALSE))</f>
        <v/>
      </c>
      <c r="C550" s="54" t="str">
        <f>IF(A550&gt;$A$8*12,"",VLOOKUP(A550,Lists!$L$5:$N$605,3,FALSE))</f>
        <v/>
      </c>
      <c r="D550" s="53" t="str">
        <f t="shared" si="49"/>
        <v/>
      </c>
      <c r="E550" s="39" t="str">
        <f t="shared" si="50"/>
        <v/>
      </c>
      <c r="F550" s="39" t="str">
        <f t="shared" si="51"/>
        <v/>
      </c>
      <c r="G550" s="39" t="str">
        <f t="shared" si="52"/>
        <v/>
      </c>
      <c r="H550" s="39" t="str">
        <f>IF(A550&gt;$A$8*12,"",VLOOKUP(A550,Lists!$L$5:$O$605,4,FALSE))</f>
        <v/>
      </c>
      <c r="I550" s="39" t="str">
        <f t="shared" si="53"/>
        <v/>
      </c>
    </row>
    <row r="551" spans="1:9" x14ac:dyDescent="0.25">
      <c r="A551" s="54" t="str">
        <f t="shared" si="48"/>
        <v/>
      </c>
      <c r="B551" s="54" t="str">
        <f>IF(A551&gt;$A$8*12,"",VLOOKUP(A551,Lists!$L$5:$N$605,2,FALSE))</f>
        <v/>
      </c>
      <c r="C551" s="54" t="str">
        <f>IF(A551&gt;$A$8*12,"",VLOOKUP(A551,Lists!$L$5:$N$605,3,FALSE))</f>
        <v/>
      </c>
      <c r="D551" s="53" t="str">
        <f t="shared" si="49"/>
        <v/>
      </c>
      <c r="E551" s="39" t="str">
        <f t="shared" si="50"/>
        <v/>
      </c>
      <c r="F551" s="39" t="str">
        <f t="shared" si="51"/>
        <v/>
      </c>
      <c r="G551" s="39" t="str">
        <f t="shared" si="52"/>
        <v/>
      </c>
      <c r="H551" s="39" t="str">
        <f>IF(A551&gt;$A$8*12,"",VLOOKUP(A551,Lists!$L$5:$O$605,4,FALSE))</f>
        <v/>
      </c>
      <c r="I551" s="39" t="str">
        <f t="shared" si="53"/>
        <v/>
      </c>
    </row>
    <row r="552" spans="1:9" x14ac:dyDescent="0.25">
      <c r="A552" s="54" t="str">
        <f t="shared" si="48"/>
        <v/>
      </c>
      <c r="B552" s="54" t="str">
        <f>IF(A552&gt;$A$8*12,"",VLOOKUP(A552,Lists!$L$5:$N$605,2,FALSE))</f>
        <v/>
      </c>
      <c r="C552" s="54" t="str">
        <f>IF(A552&gt;$A$8*12,"",VLOOKUP(A552,Lists!$L$5:$N$605,3,FALSE))</f>
        <v/>
      </c>
      <c r="D552" s="53" t="str">
        <f t="shared" si="49"/>
        <v/>
      </c>
      <c r="E552" s="39" t="str">
        <f t="shared" si="50"/>
        <v/>
      </c>
      <c r="F552" s="39" t="str">
        <f t="shared" si="51"/>
        <v/>
      </c>
      <c r="G552" s="39" t="str">
        <f t="shared" si="52"/>
        <v/>
      </c>
      <c r="H552" s="39" t="str">
        <f>IF(A552&gt;$A$8*12,"",VLOOKUP(A552,Lists!$L$5:$O$605,4,FALSE))</f>
        <v/>
      </c>
      <c r="I552" s="39" t="str">
        <f t="shared" si="53"/>
        <v/>
      </c>
    </row>
    <row r="553" spans="1:9" x14ac:dyDescent="0.25">
      <c r="A553" s="54" t="str">
        <f t="shared" si="48"/>
        <v/>
      </c>
      <c r="B553" s="54" t="str">
        <f>IF(A553&gt;$A$8*12,"",VLOOKUP(A553,Lists!$L$5:$N$605,2,FALSE))</f>
        <v/>
      </c>
      <c r="C553" s="54" t="str">
        <f>IF(A553&gt;$A$8*12,"",VLOOKUP(A553,Lists!$L$5:$N$605,3,FALSE))</f>
        <v/>
      </c>
      <c r="D553" s="53" t="str">
        <f t="shared" si="49"/>
        <v/>
      </c>
      <c r="E553" s="39" t="str">
        <f t="shared" si="50"/>
        <v/>
      </c>
      <c r="F553" s="39" t="str">
        <f t="shared" si="51"/>
        <v/>
      </c>
      <c r="G553" s="39" t="str">
        <f t="shared" si="52"/>
        <v/>
      </c>
      <c r="H553" s="39" t="str">
        <f>IF(A553&gt;$A$8*12,"",VLOOKUP(A553,Lists!$L$5:$O$605,4,FALSE))</f>
        <v/>
      </c>
      <c r="I553" s="39" t="str">
        <f t="shared" si="53"/>
        <v/>
      </c>
    </row>
    <row r="554" spans="1:9" x14ac:dyDescent="0.25">
      <c r="A554" s="54" t="str">
        <f t="shared" si="48"/>
        <v/>
      </c>
      <c r="B554" s="54" t="str">
        <f>IF(A554&gt;$A$8*12,"",VLOOKUP(A554,Lists!$L$5:$N$605,2,FALSE))</f>
        <v/>
      </c>
      <c r="C554" s="54" t="str">
        <f>IF(A554&gt;$A$8*12,"",VLOOKUP(A554,Lists!$L$5:$N$605,3,FALSE))</f>
        <v/>
      </c>
      <c r="D554" s="53" t="str">
        <f t="shared" si="49"/>
        <v/>
      </c>
      <c r="E554" s="39" t="str">
        <f t="shared" si="50"/>
        <v/>
      </c>
      <c r="F554" s="39" t="str">
        <f t="shared" si="51"/>
        <v/>
      </c>
      <c r="G554" s="39" t="str">
        <f t="shared" si="52"/>
        <v/>
      </c>
      <c r="H554" s="39" t="str">
        <f>IF(A554&gt;$A$8*12,"",VLOOKUP(A554,Lists!$L$5:$O$605,4,FALSE))</f>
        <v/>
      </c>
      <c r="I554" s="39" t="str">
        <f t="shared" si="53"/>
        <v/>
      </c>
    </row>
    <row r="555" spans="1:9" x14ac:dyDescent="0.25">
      <c r="A555" s="54" t="str">
        <f t="shared" si="48"/>
        <v/>
      </c>
      <c r="B555" s="54" t="str">
        <f>IF(A555&gt;$A$8*12,"",VLOOKUP(A555,Lists!$L$5:$N$605,2,FALSE))</f>
        <v/>
      </c>
      <c r="C555" s="54" t="str">
        <f>IF(A555&gt;$A$8*12,"",VLOOKUP(A555,Lists!$L$5:$N$605,3,FALSE))</f>
        <v/>
      </c>
      <c r="D555" s="53" t="str">
        <f t="shared" si="49"/>
        <v/>
      </c>
      <c r="E555" s="39" t="str">
        <f t="shared" si="50"/>
        <v/>
      </c>
      <c r="F555" s="39" t="str">
        <f t="shared" si="51"/>
        <v/>
      </c>
      <c r="G555" s="39" t="str">
        <f t="shared" si="52"/>
        <v/>
      </c>
      <c r="H555" s="39" t="str">
        <f>IF(A555&gt;$A$8*12,"",VLOOKUP(A555,Lists!$L$5:$O$605,4,FALSE))</f>
        <v/>
      </c>
      <c r="I555" s="39" t="str">
        <f t="shared" si="53"/>
        <v/>
      </c>
    </row>
    <row r="556" spans="1:9" x14ac:dyDescent="0.25">
      <c r="A556" s="54" t="str">
        <f t="shared" si="48"/>
        <v/>
      </c>
      <c r="B556" s="54" t="str">
        <f>IF(A556&gt;$A$8*12,"",VLOOKUP(A556,Lists!$L$5:$N$605,2,FALSE))</f>
        <v/>
      </c>
      <c r="C556" s="54" t="str">
        <f>IF(A556&gt;$A$8*12,"",VLOOKUP(A556,Lists!$L$5:$N$605,3,FALSE))</f>
        <v/>
      </c>
      <c r="D556" s="53" t="str">
        <f t="shared" si="49"/>
        <v/>
      </c>
      <c r="E556" s="39" t="str">
        <f t="shared" si="50"/>
        <v/>
      </c>
      <c r="F556" s="39" t="str">
        <f t="shared" si="51"/>
        <v/>
      </c>
      <c r="G556" s="39" t="str">
        <f t="shared" si="52"/>
        <v/>
      </c>
      <c r="H556" s="39" t="str">
        <f>IF(A556&gt;$A$8*12,"",VLOOKUP(A556,Lists!$L$5:$O$605,4,FALSE))</f>
        <v/>
      </c>
      <c r="I556" s="39" t="str">
        <f t="shared" si="53"/>
        <v/>
      </c>
    </row>
    <row r="557" spans="1:9" x14ac:dyDescent="0.25">
      <c r="A557" s="54" t="str">
        <f t="shared" si="48"/>
        <v/>
      </c>
      <c r="B557" s="54" t="str">
        <f>IF(A557&gt;$A$8*12,"",VLOOKUP(A557,Lists!$L$5:$N$605,2,FALSE))</f>
        <v/>
      </c>
      <c r="C557" s="54" t="str">
        <f>IF(A557&gt;$A$8*12,"",VLOOKUP(A557,Lists!$L$5:$N$605,3,FALSE))</f>
        <v/>
      </c>
      <c r="D557" s="53" t="str">
        <f t="shared" si="49"/>
        <v/>
      </c>
      <c r="E557" s="39" t="str">
        <f t="shared" si="50"/>
        <v/>
      </c>
      <c r="F557" s="39" t="str">
        <f t="shared" si="51"/>
        <v/>
      </c>
      <c r="G557" s="39" t="str">
        <f t="shared" si="52"/>
        <v/>
      </c>
      <c r="H557" s="39" t="str">
        <f>IF(A557&gt;$A$8*12,"",VLOOKUP(A557,Lists!$L$5:$O$605,4,FALSE))</f>
        <v/>
      </c>
      <c r="I557" s="39" t="str">
        <f t="shared" si="53"/>
        <v/>
      </c>
    </row>
    <row r="558" spans="1:9" x14ac:dyDescent="0.25">
      <c r="A558" s="54" t="str">
        <f t="shared" si="48"/>
        <v/>
      </c>
      <c r="B558" s="54" t="str">
        <f>IF(A558&gt;$A$8*12,"",VLOOKUP(A558,Lists!$L$5:$N$605,2,FALSE))</f>
        <v/>
      </c>
      <c r="C558" s="54" t="str">
        <f>IF(A558&gt;$A$8*12,"",VLOOKUP(A558,Lists!$L$5:$N$605,3,FALSE))</f>
        <v/>
      </c>
      <c r="D558" s="53" t="str">
        <f t="shared" si="49"/>
        <v/>
      </c>
      <c r="E558" s="39" t="str">
        <f t="shared" si="50"/>
        <v/>
      </c>
      <c r="F558" s="39" t="str">
        <f t="shared" si="51"/>
        <v/>
      </c>
      <c r="G558" s="39" t="str">
        <f t="shared" si="52"/>
        <v/>
      </c>
      <c r="H558" s="39" t="str">
        <f>IF(A558&gt;$A$8*12,"",VLOOKUP(A558,Lists!$L$5:$O$605,4,FALSE))</f>
        <v/>
      </c>
      <c r="I558" s="39" t="str">
        <f t="shared" si="53"/>
        <v/>
      </c>
    </row>
    <row r="559" spans="1:9" x14ac:dyDescent="0.25">
      <c r="A559" s="54" t="str">
        <f t="shared" si="48"/>
        <v/>
      </c>
      <c r="B559" s="54" t="str">
        <f>IF(A559&gt;$A$8*12,"",VLOOKUP(A559,Lists!$L$5:$N$605,2,FALSE))</f>
        <v/>
      </c>
      <c r="C559" s="54" t="str">
        <f>IF(A559&gt;$A$8*12,"",VLOOKUP(A559,Lists!$L$5:$N$605,3,FALSE))</f>
        <v/>
      </c>
      <c r="D559" s="53" t="str">
        <f t="shared" si="49"/>
        <v/>
      </c>
      <c r="E559" s="39" t="str">
        <f t="shared" si="50"/>
        <v/>
      </c>
      <c r="F559" s="39" t="str">
        <f t="shared" si="51"/>
        <v/>
      </c>
      <c r="G559" s="39" t="str">
        <f t="shared" si="52"/>
        <v/>
      </c>
      <c r="H559" s="39" t="str">
        <f>IF(A559&gt;$A$8*12,"",VLOOKUP(A559,Lists!$L$5:$O$605,4,FALSE))</f>
        <v/>
      </c>
      <c r="I559" s="39" t="str">
        <f t="shared" si="53"/>
        <v/>
      </c>
    </row>
    <row r="560" spans="1:9" x14ac:dyDescent="0.25">
      <c r="A560" s="54" t="str">
        <f t="shared" si="48"/>
        <v/>
      </c>
      <c r="B560" s="54" t="str">
        <f>IF(A560&gt;$A$8*12,"",VLOOKUP(A560,Lists!$L$5:$N$605,2,FALSE))</f>
        <v/>
      </c>
      <c r="C560" s="54" t="str">
        <f>IF(A560&gt;$A$8*12,"",VLOOKUP(A560,Lists!$L$5:$N$605,3,FALSE))</f>
        <v/>
      </c>
      <c r="D560" s="53" t="str">
        <f t="shared" si="49"/>
        <v/>
      </c>
      <c r="E560" s="39" t="str">
        <f t="shared" si="50"/>
        <v/>
      </c>
      <c r="F560" s="39" t="str">
        <f t="shared" si="51"/>
        <v/>
      </c>
      <c r="G560" s="39" t="str">
        <f t="shared" si="52"/>
        <v/>
      </c>
      <c r="H560" s="39" t="str">
        <f>IF(A560&gt;$A$8*12,"",VLOOKUP(A560,Lists!$L$5:$O$605,4,FALSE))</f>
        <v/>
      </c>
      <c r="I560" s="39" t="str">
        <f t="shared" si="53"/>
        <v/>
      </c>
    </row>
    <row r="561" spans="1:9" x14ac:dyDescent="0.25">
      <c r="A561" s="54" t="str">
        <f t="shared" si="48"/>
        <v/>
      </c>
      <c r="B561" s="54" t="str">
        <f>IF(A561&gt;$A$8*12,"",VLOOKUP(A561,Lists!$L$5:$N$605,2,FALSE))</f>
        <v/>
      </c>
      <c r="C561" s="54" t="str">
        <f>IF(A561&gt;$A$8*12,"",VLOOKUP(A561,Lists!$L$5:$N$605,3,FALSE))</f>
        <v/>
      </c>
      <c r="D561" s="53" t="str">
        <f t="shared" si="49"/>
        <v/>
      </c>
      <c r="E561" s="39" t="str">
        <f t="shared" si="50"/>
        <v/>
      </c>
      <c r="F561" s="39" t="str">
        <f t="shared" si="51"/>
        <v/>
      </c>
      <c r="G561" s="39" t="str">
        <f t="shared" si="52"/>
        <v/>
      </c>
      <c r="H561" s="39" t="str">
        <f>IF(A561&gt;$A$8*12,"",VLOOKUP(A561,Lists!$L$5:$O$605,4,FALSE))</f>
        <v/>
      </c>
      <c r="I561" s="39" t="str">
        <f t="shared" si="53"/>
        <v/>
      </c>
    </row>
    <row r="562" spans="1:9" x14ac:dyDescent="0.25">
      <c r="A562" s="54" t="str">
        <f t="shared" si="48"/>
        <v/>
      </c>
      <c r="B562" s="54" t="str">
        <f>IF(A562&gt;$A$8*12,"",VLOOKUP(A562,Lists!$L$5:$N$605,2,FALSE))</f>
        <v/>
      </c>
      <c r="C562" s="54" t="str">
        <f>IF(A562&gt;$A$8*12,"",VLOOKUP(A562,Lists!$L$5:$N$605,3,FALSE))</f>
        <v/>
      </c>
      <c r="D562" s="53" t="str">
        <f t="shared" si="49"/>
        <v/>
      </c>
      <c r="E562" s="39" t="str">
        <f t="shared" si="50"/>
        <v/>
      </c>
      <c r="F562" s="39" t="str">
        <f t="shared" si="51"/>
        <v/>
      </c>
      <c r="G562" s="39" t="str">
        <f t="shared" si="52"/>
        <v/>
      </c>
      <c r="H562" s="39" t="str">
        <f>IF(A562&gt;$A$8*12,"",VLOOKUP(A562,Lists!$L$5:$O$605,4,FALSE))</f>
        <v/>
      </c>
      <c r="I562" s="39" t="str">
        <f t="shared" si="53"/>
        <v/>
      </c>
    </row>
    <row r="563" spans="1:9" x14ac:dyDescent="0.25">
      <c r="A563" s="54" t="str">
        <f t="shared" si="48"/>
        <v/>
      </c>
      <c r="B563" s="54" t="str">
        <f>IF(A563&gt;$A$8*12,"",VLOOKUP(A563,Lists!$L$5:$N$605,2,FALSE))</f>
        <v/>
      </c>
      <c r="C563" s="54" t="str">
        <f>IF(A563&gt;$A$8*12,"",VLOOKUP(A563,Lists!$L$5:$N$605,3,FALSE))</f>
        <v/>
      </c>
      <c r="D563" s="53" t="str">
        <f t="shared" si="49"/>
        <v/>
      </c>
      <c r="E563" s="39" t="str">
        <f t="shared" si="50"/>
        <v/>
      </c>
      <c r="F563" s="39" t="str">
        <f t="shared" si="51"/>
        <v/>
      </c>
      <c r="G563" s="39" t="str">
        <f t="shared" si="52"/>
        <v/>
      </c>
      <c r="H563" s="39" t="str">
        <f>IF(A563&gt;$A$8*12,"",VLOOKUP(A563,Lists!$L$5:$O$605,4,FALSE))</f>
        <v/>
      </c>
      <c r="I563" s="39" t="str">
        <f t="shared" si="53"/>
        <v/>
      </c>
    </row>
    <row r="564" spans="1:9" x14ac:dyDescent="0.25">
      <c r="A564" s="54" t="str">
        <f t="shared" si="48"/>
        <v/>
      </c>
      <c r="B564" s="54" t="str">
        <f>IF(A564&gt;$A$8*12,"",VLOOKUP(A564,Lists!$L$5:$N$605,2,FALSE))</f>
        <v/>
      </c>
      <c r="C564" s="54" t="str">
        <f>IF(A564&gt;$A$8*12,"",VLOOKUP(A564,Lists!$L$5:$N$605,3,FALSE))</f>
        <v/>
      </c>
      <c r="D564" s="53" t="str">
        <f t="shared" si="49"/>
        <v/>
      </c>
      <c r="E564" s="39" t="str">
        <f t="shared" si="50"/>
        <v/>
      </c>
      <c r="F564" s="39" t="str">
        <f t="shared" si="51"/>
        <v/>
      </c>
      <c r="G564" s="39" t="str">
        <f t="shared" si="52"/>
        <v/>
      </c>
      <c r="H564" s="39" t="str">
        <f>IF(A564&gt;$A$8*12,"",VLOOKUP(A564,Lists!$L$5:$O$605,4,FALSE))</f>
        <v/>
      </c>
      <c r="I564" s="39" t="str">
        <f t="shared" si="53"/>
        <v/>
      </c>
    </row>
    <row r="565" spans="1:9" x14ac:dyDescent="0.25">
      <c r="A565" s="54" t="str">
        <f t="shared" si="48"/>
        <v/>
      </c>
      <c r="B565" s="54" t="str">
        <f>IF(A565&gt;$A$8*12,"",VLOOKUP(A565,Lists!$L$5:$N$605,2,FALSE))</f>
        <v/>
      </c>
      <c r="C565" s="54" t="str">
        <f>IF(A565&gt;$A$8*12,"",VLOOKUP(A565,Lists!$L$5:$N$605,3,FALSE))</f>
        <v/>
      </c>
      <c r="D565" s="53" t="str">
        <f t="shared" si="49"/>
        <v/>
      </c>
      <c r="E565" s="39" t="str">
        <f t="shared" si="50"/>
        <v/>
      </c>
      <c r="F565" s="39" t="str">
        <f t="shared" si="51"/>
        <v/>
      </c>
      <c r="G565" s="39" t="str">
        <f t="shared" si="52"/>
        <v/>
      </c>
      <c r="H565" s="39" t="str">
        <f>IF(A565&gt;$A$8*12,"",VLOOKUP(A565,Lists!$L$5:$O$605,4,FALSE))</f>
        <v/>
      </c>
      <c r="I565" s="39" t="str">
        <f t="shared" si="53"/>
        <v/>
      </c>
    </row>
    <row r="566" spans="1:9" x14ac:dyDescent="0.25">
      <c r="A566" s="54" t="str">
        <f t="shared" si="48"/>
        <v/>
      </c>
      <c r="B566" s="54" t="str">
        <f>IF(A566&gt;$A$8*12,"",VLOOKUP(A566,Lists!$L$5:$N$605,2,FALSE))</f>
        <v/>
      </c>
      <c r="C566" s="54" t="str">
        <f>IF(A566&gt;$A$8*12,"",VLOOKUP(A566,Lists!$L$5:$N$605,3,FALSE))</f>
        <v/>
      </c>
      <c r="D566" s="53" t="str">
        <f t="shared" si="49"/>
        <v/>
      </c>
      <c r="E566" s="39" t="str">
        <f t="shared" si="50"/>
        <v/>
      </c>
      <c r="F566" s="39" t="str">
        <f t="shared" si="51"/>
        <v/>
      </c>
      <c r="G566" s="39" t="str">
        <f t="shared" si="52"/>
        <v/>
      </c>
      <c r="H566" s="39" t="str">
        <f>IF(A566&gt;$A$8*12,"",VLOOKUP(A566,Lists!$L$5:$O$605,4,FALSE))</f>
        <v/>
      </c>
      <c r="I566" s="39" t="str">
        <f t="shared" si="53"/>
        <v/>
      </c>
    </row>
    <row r="567" spans="1:9" x14ac:dyDescent="0.25">
      <c r="A567" s="54" t="str">
        <f t="shared" si="48"/>
        <v/>
      </c>
      <c r="B567" s="54" t="str">
        <f>IF(A567&gt;$A$8*12,"",VLOOKUP(A567,Lists!$L$5:$N$605,2,FALSE))</f>
        <v/>
      </c>
      <c r="C567" s="54" t="str">
        <f>IF(A567&gt;$A$8*12,"",VLOOKUP(A567,Lists!$L$5:$N$605,3,FALSE))</f>
        <v/>
      </c>
      <c r="D567" s="53" t="str">
        <f t="shared" si="49"/>
        <v/>
      </c>
      <c r="E567" s="39" t="str">
        <f t="shared" si="50"/>
        <v/>
      </c>
      <c r="F567" s="39" t="str">
        <f t="shared" si="51"/>
        <v/>
      </c>
      <c r="G567" s="39" t="str">
        <f t="shared" si="52"/>
        <v/>
      </c>
      <c r="H567" s="39" t="str">
        <f>IF(A567&gt;$A$8*12,"",VLOOKUP(A567,Lists!$L$5:$O$605,4,FALSE))</f>
        <v/>
      </c>
      <c r="I567" s="39" t="str">
        <f t="shared" si="53"/>
        <v/>
      </c>
    </row>
    <row r="568" spans="1:9" x14ac:dyDescent="0.25">
      <c r="A568" s="54" t="str">
        <f t="shared" si="48"/>
        <v/>
      </c>
      <c r="B568" s="54" t="str">
        <f>IF(A568&gt;$A$8*12,"",VLOOKUP(A568,Lists!$L$5:$N$605,2,FALSE))</f>
        <v/>
      </c>
      <c r="C568" s="54" t="str">
        <f>IF(A568&gt;$A$8*12,"",VLOOKUP(A568,Lists!$L$5:$N$605,3,FALSE))</f>
        <v/>
      </c>
      <c r="D568" s="53" t="str">
        <f t="shared" si="49"/>
        <v/>
      </c>
      <c r="E568" s="39" t="str">
        <f t="shared" si="50"/>
        <v/>
      </c>
      <c r="F568" s="39" t="str">
        <f t="shared" si="51"/>
        <v/>
      </c>
      <c r="G568" s="39" t="str">
        <f t="shared" si="52"/>
        <v/>
      </c>
      <c r="H568" s="39" t="str">
        <f>IF(A568&gt;$A$8*12,"",VLOOKUP(A568,Lists!$L$5:$O$605,4,FALSE))</f>
        <v/>
      </c>
      <c r="I568" s="39" t="str">
        <f t="shared" si="53"/>
        <v/>
      </c>
    </row>
    <row r="569" spans="1:9" x14ac:dyDescent="0.25">
      <c r="A569" s="54" t="str">
        <f t="shared" si="48"/>
        <v/>
      </c>
      <c r="B569" s="54" t="str">
        <f>IF(A569&gt;$A$8*12,"",VLOOKUP(A569,Lists!$L$5:$N$605,2,FALSE))</f>
        <v/>
      </c>
      <c r="C569" s="54" t="str">
        <f>IF(A569&gt;$A$8*12,"",VLOOKUP(A569,Lists!$L$5:$N$605,3,FALSE))</f>
        <v/>
      </c>
      <c r="D569" s="53" t="str">
        <f t="shared" si="49"/>
        <v/>
      </c>
      <c r="E569" s="39" t="str">
        <f t="shared" si="50"/>
        <v/>
      </c>
      <c r="F569" s="39" t="str">
        <f t="shared" si="51"/>
        <v/>
      </c>
      <c r="G569" s="39" t="str">
        <f t="shared" si="52"/>
        <v/>
      </c>
      <c r="H569" s="39" t="str">
        <f>IF(A569&gt;$A$8*12,"",VLOOKUP(A569,Lists!$L$5:$O$605,4,FALSE))</f>
        <v/>
      </c>
      <c r="I569" s="39" t="str">
        <f t="shared" si="53"/>
        <v/>
      </c>
    </row>
    <row r="570" spans="1:9" x14ac:dyDescent="0.25">
      <c r="A570" s="54" t="str">
        <f t="shared" si="48"/>
        <v/>
      </c>
      <c r="B570" s="54" t="str">
        <f>IF(A570&gt;$A$8*12,"",VLOOKUP(A570,Lists!$L$5:$N$605,2,FALSE))</f>
        <v/>
      </c>
      <c r="C570" s="54" t="str">
        <f>IF(A570&gt;$A$8*12,"",VLOOKUP(A570,Lists!$L$5:$N$605,3,FALSE))</f>
        <v/>
      </c>
      <c r="D570" s="53" t="str">
        <f t="shared" si="49"/>
        <v/>
      </c>
      <c r="E570" s="39" t="str">
        <f t="shared" si="50"/>
        <v/>
      </c>
      <c r="F570" s="39" t="str">
        <f t="shared" si="51"/>
        <v/>
      </c>
      <c r="G570" s="39" t="str">
        <f t="shared" si="52"/>
        <v/>
      </c>
      <c r="H570" s="39" t="str">
        <f>IF(A570&gt;$A$8*12,"",VLOOKUP(A570,Lists!$L$5:$O$605,4,FALSE))</f>
        <v/>
      </c>
      <c r="I570" s="39" t="str">
        <f t="shared" si="53"/>
        <v/>
      </c>
    </row>
    <row r="571" spans="1:9" x14ac:dyDescent="0.25">
      <c r="A571" s="54" t="str">
        <f t="shared" si="48"/>
        <v/>
      </c>
      <c r="B571" s="54" t="str">
        <f>IF(A571&gt;$A$8*12,"",VLOOKUP(A571,Lists!$L$5:$N$605,2,FALSE))</f>
        <v/>
      </c>
      <c r="C571" s="54" t="str">
        <f>IF(A571&gt;$A$8*12,"",VLOOKUP(A571,Lists!$L$5:$N$605,3,FALSE))</f>
        <v/>
      </c>
      <c r="D571" s="53" t="str">
        <f t="shared" si="49"/>
        <v/>
      </c>
      <c r="E571" s="39" t="str">
        <f t="shared" si="50"/>
        <v/>
      </c>
      <c r="F571" s="39" t="str">
        <f t="shared" si="51"/>
        <v/>
      </c>
      <c r="G571" s="39" t="str">
        <f t="shared" si="52"/>
        <v/>
      </c>
      <c r="H571" s="39" t="str">
        <f>IF(A571&gt;$A$8*12,"",VLOOKUP(A571,Lists!$L$5:$O$605,4,FALSE))</f>
        <v/>
      </c>
      <c r="I571" s="39" t="str">
        <f t="shared" si="53"/>
        <v/>
      </c>
    </row>
    <row r="572" spans="1:9" x14ac:dyDescent="0.25">
      <c r="A572" s="54" t="str">
        <f t="shared" si="48"/>
        <v/>
      </c>
      <c r="B572" s="54" t="str">
        <f>IF(A572&gt;$A$8*12,"",VLOOKUP(A572,Lists!$L$5:$N$605,2,FALSE))</f>
        <v/>
      </c>
      <c r="C572" s="54" t="str">
        <f>IF(A572&gt;$A$8*12,"",VLOOKUP(A572,Lists!$L$5:$N$605,3,FALSE))</f>
        <v/>
      </c>
      <c r="D572" s="53" t="str">
        <f t="shared" si="49"/>
        <v/>
      </c>
      <c r="E572" s="39" t="str">
        <f t="shared" si="50"/>
        <v/>
      </c>
      <c r="F572" s="39" t="str">
        <f t="shared" si="51"/>
        <v/>
      </c>
      <c r="G572" s="39" t="str">
        <f t="shared" si="52"/>
        <v/>
      </c>
      <c r="H572" s="39" t="str">
        <f>IF(A572&gt;$A$8*12,"",VLOOKUP(A572,Lists!$L$5:$O$605,4,FALSE))</f>
        <v/>
      </c>
      <c r="I572" s="39" t="str">
        <f t="shared" si="53"/>
        <v/>
      </c>
    </row>
    <row r="573" spans="1:9" x14ac:dyDescent="0.25">
      <c r="A573" s="54" t="str">
        <f t="shared" si="48"/>
        <v/>
      </c>
      <c r="B573" s="54" t="str">
        <f>IF(A573&gt;$A$8*12,"",VLOOKUP(A573,Lists!$L$5:$N$605,2,FALSE))</f>
        <v/>
      </c>
      <c r="C573" s="54" t="str">
        <f>IF(A573&gt;$A$8*12,"",VLOOKUP(A573,Lists!$L$5:$N$605,3,FALSE))</f>
        <v/>
      </c>
      <c r="D573" s="53" t="str">
        <f t="shared" si="49"/>
        <v/>
      </c>
      <c r="E573" s="39" t="str">
        <f t="shared" si="50"/>
        <v/>
      </c>
      <c r="F573" s="39" t="str">
        <f t="shared" si="51"/>
        <v/>
      </c>
      <c r="G573" s="39" t="str">
        <f t="shared" si="52"/>
        <v/>
      </c>
      <c r="H573" s="39" t="str">
        <f>IF(A573&gt;$A$8*12,"",VLOOKUP(A573,Lists!$L$5:$O$605,4,FALSE))</f>
        <v/>
      </c>
      <c r="I573" s="39" t="str">
        <f t="shared" si="53"/>
        <v/>
      </c>
    </row>
    <row r="574" spans="1:9" x14ac:dyDescent="0.25">
      <c r="A574" s="54" t="str">
        <f t="shared" si="48"/>
        <v/>
      </c>
      <c r="B574" s="54" t="str">
        <f>IF(A574&gt;$A$8*12,"",VLOOKUP(A574,Lists!$L$5:$N$605,2,FALSE))</f>
        <v/>
      </c>
      <c r="C574" s="54" t="str">
        <f>IF(A574&gt;$A$8*12,"",VLOOKUP(A574,Lists!$L$5:$N$605,3,FALSE))</f>
        <v/>
      </c>
      <c r="D574" s="53" t="str">
        <f t="shared" si="49"/>
        <v/>
      </c>
      <c r="E574" s="39" t="str">
        <f t="shared" si="50"/>
        <v/>
      </c>
      <c r="F574" s="39" t="str">
        <f t="shared" si="51"/>
        <v/>
      </c>
      <c r="G574" s="39" t="str">
        <f t="shared" si="52"/>
        <v/>
      </c>
      <c r="H574" s="39" t="str">
        <f>IF(A574&gt;$A$8*12,"",VLOOKUP(A574,Lists!$L$5:$O$605,4,FALSE))</f>
        <v/>
      </c>
      <c r="I574" s="39" t="str">
        <f t="shared" si="53"/>
        <v/>
      </c>
    </row>
    <row r="575" spans="1:9" x14ac:dyDescent="0.25">
      <c r="A575" s="54" t="str">
        <f t="shared" si="48"/>
        <v/>
      </c>
      <c r="B575" s="54" t="str">
        <f>IF(A575&gt;$A$8*12,"",VLOOKUP(A575,Lists!$L$5:$N$605,2,FALSE))</f>
        <v/>
      </c>
      <c r="C575" s="54" t="str">
        <f>IF(A575&gt;$A$8*12,"",VLOOKUP(A575,Lists!$L$5:$N$605,3,FALSE))</f>
        <v/>
      </c>
      <c r="D575" s="53" t="str">
        <f t="shared" si="49"/>
        <v/>
      </c>
      <c r="E575" s="39" t="str">
        <f t="shared" si="50"/>
        <v/>
      </c>
      <c r="F575" s="39" t="str">
        <f t="shared" si="51"/>
        <v/>
      </c>
      <c r="G575" s="39" t="str">
        <f t="shared" si="52"/>
        <v/>
      </c>
      <c r="H575" s="39" t="str">
        <f>IF(A575&gt;$A$8*12,"",VLOOKUP(A575,Lists!$L$5:$O$605,4,FALSE))</f>
        <v/>
      </c>
      <c r="I575" s="39" t="str">
        <f t="shared" si="53"/>
        <v/>
      </c>
    </row>
    <row r="576" spans="1:9" x14ac:dyDescent="0.25">
      <c r="A576" s="54" t="str">
        <f t="shared" si="48"/>
        <v/>
      </c>
      <c r="B576" s="54" t="str">
        <f>IF(A576&gt;$A$8*12,"",VLOOKUP(A576,Lists!$L$5:$N$605,2,FALSE))</f>
        <v/>
      </c>
      <c r="C576" s="54" t="str">
        <f>IF(A576&gt;$A$8*12,"",VLOOKUP(A576,Lists!$L$5:$N$605,3,FALSE))</f>
        <v/>
      </c>
      <c r="D576" s="53" t="str">
        <f t="shared" si="49"/>
        <v/>
      </c>
      <c r="E576" s="39" t="str">
        <f t="shared" si="50"/>
        <v/>
      </c>
      <c r="F576" s="39" t="str">
        <f t="shared" si="51"/>
        <v/>
      </c>
      <c r="G576" s="39" t="str">
        <f t="shared" si="52"/>
        <v/>
      </c>
      <c r="H576" s="39" t="str">
        <f>IF(A576&gt;$A$8*12,"",VLOOKUP(A576,Lists!$L$5:$O$605,4,FALSE))</f>
        <v/>
      </c>
      <c r="I576" s="39" t="str">
        <f t="shared" si="53"/>
        <v/>
      </c>
    </row>
    <row r="577" spans="1:9" x14ac:dyDescent="0.25">
      <c r="A577" s="54" t="str">
        <f t="shared" si="48"/>
        <v/>
      </c>
      <c r="B577" s="54" t="str">
        <f>IF(A577&gt;$A$8*12,"",VLOOKUP(A577,Lists!$L$5:$N$605,2,FALSE))</f>
        <v/>
      </c>
      <c r="C577" s="54" t="str">
        <f>IF(A577&gt;$A$8*12,"",VLOOKUP(A577,Lists!$L$5:$N$605,3,FALSE))</f>
        <v/>
      </c>
      <c r="D577" s="53" t="str">
        <f t="shared" si="49"/>
        <v/>
      </c>
      <c r="E577" s="39" t="str">
        <f t="shared" si="50"/>
        <v/>
      </c>
      <c r="F577" s="39" t="str">
        <f t="shared" si="51"/>
        <v/>
      </c>
      <c r="G577" s="39" t="str">
        <f t="shared" si="52"/>
        <v/>
      </c>
      <c r="H577" s="39" t="str">
        <f>IF(A577&gt;$A$8*12,"",VLOOKUP(A577,Lists!$L$5:$O$605,4,FALSE))</f>
        <v/>
      </c>
      <c r="I577" s="39" t="str">
        <f t="shared" si="53"/>
        <v/>
      </c>
    </row>
    <row r="578" spans="1:9" x14ac:dyDescent="0.25">
      <c r="A578" s="54" t="str">
        <f t="shared" si="48"/>
        <v/>
      </c>
      <c r="B578" s="54" t="str">
        <f>IF(A578&gt;$A$8*12,"",VLOOKUP(A578,Lists!$L$5:$N$605,2,FALSE))</f>
        <v/>
      </c>
      <c r="C578" s="54" t="str">
        <f>IF(A578&gt;$A$8*12,"",VLOOKUP(A578,Lists!$L$5:$N$605,3,FALSE))</f>
        <v/>
      </c>
      <c r="D578" s="53" t="str">
        <f t="shared" si="49"/>
        <v/>
      </c>
      <c r="E578" s="39" t="str">
        <f t="shared" si="50"/>
        <v/>
      </c>
      <c r="F578" s="39" t="str">
        <f t="shared" si="51"/>
        <v/>
      </c>
      <c r="G578" s="39" t="str">
        <f t="shared" si="52"/>
        <v/>
      </c>
      <c r="H578" s="39" t="str">
        <f>IF(A578&gt;$A$8*12,"",VLOOKUP(A578,Lists!$L$5:$O$605,4,FALSE))</f>
        <v/>
      </c>
      <c r="I578" s="39" t="str">
        <f t="shared" si="53"/>
        <v/>
      </c>
    </row>
    <row r="579" spans="1:9" x14ac:dyDescent="0.25">
      <c r="A579" s="54" t="str">
        <f t="shared" si="48"/>
        <v/>
      </c>
      <c r="B579" s="54" t="str">
        <f>IF(A579&gt;$A$8*12,"",VLOOKUP(A579,Lists!$L$5:$N$605,2,FALSE))</f>
        <v/>
      </c>
      <c r="C579" s="54" t="str">
        <f>IF(A579&gt;$A$8*12,"",VLOOKUP(A579,Lists!$L$5:$N$605,3,FALSE))</f>
        <v/>
      </c>
      <c r="D579" s="53" t="str">
        <f t="shared" si="49"/>
        <v/>
      </c>
      <c r="E579" s="39" t="str">
        <f t="shared" si="50"/>
        <v/>
      </c>
      <c r="F579" s="39" t="str">
        <f t="shared" si="51"/>
        <v/>
      </c>
      <c r="G579" s="39" t="str">
        <f t="shared" si="52"/>
        <v/>
      </c>
      <c r="H579" s="39" t="str">
        <f>IF(A579&gt;$A$8*12,"",VLOOKUP(A579,Lists!$L$5:$O$605,4,FALSE))</f>
        <v/>
      </c>
      <c r="I579" s="39" t="str">
        <f t="shared" si="53"/>
        <v/>
      </c>
    </row>
    <row r="580" spans="1:9" x14ac:dyDescent="0.25">
      <c r="A580" s="54" t="str">
        <f t="shared" si="48"/>
        <v/>
      </c>
      <c r="B580" s="54" t="str">
        <f>IF(A580&gt;$A$8*12,"",VLOOKUP(A580,Lists!$L$5:$N$605,2,FALSE))</f>
        <v/>
      </c>
      <c r="C580" s="54" t="str">
        <f>IF(A580&gt;$A$8*12,"",VLOOKUP(A580,Lists!$L$5:$N$605,3,FALSE))</f>
        <v/>
      </c>
      <c r="D580" s="53" t="str">
        <f t="shared" si="49"/>
        <v/>
      </c>
      <c r="E580" s="39" t="str">
        <f t="shared" si="50"/>
        <v/>
      </c>
      <c r="F580" s="39" t="str">
        <f t="shared" si="51"/>
        <v/>
      </c>
      <c r="G580" s="39" t="str">
        <f t="shared" si="52"/>
        <v/>
      </c>
      <c r="H580" s="39" t="str">
        <f>IF(A580&gt;$A$8*12,"",VLOOKUP(A580,Lists!$L$5:$O$605,4,FALSE))</f>
        <v/>
      </c>
      <c r="I580" s="39" t="str">
        <f t="shared" si="53"/>
        <v/>
      </c>
    </row>
    <row r="581" spans="1:9" x14ac:dyDescent="0.25">
      <c r="A581" s="54" t="str">
        <f t="shared" si="48"/>
        <v/>
      </c>
      <c r="B581" s="54" t="str">
        <f>IF(A581&gt;$A$8*12,"",VLOOKUP(A581,Lists!$L$5:$N$605,2,FALSE))</f>
        <v/>
      </c>
      <c r="C581" s="54" t="str">
        <f>IF(A581&gt;$A$8*12,"",VLOOKUP(A581,Lists!$L$5:$N$605,3,FALSE))</f>
        <v/>
      </c>
      <c r="D581" s="53" t="str">
        <f t="shared" si="49"/>
        <v/>
      </c>
      <c r="E581" s="39" t="str">
        <f t="shared" si="50"/>
        <v/>
      </c>
      <c r="F581" s="39" t="str">
        <f t="shared" si="51"/>
        <v/>
      </c>
      <c r="G581" s="39" t="str">
        <f t="shared" si="52"/>
        <v/>
      </c>
      <c r="H581" s="39" t="str">
        <f>IF(A581&gt;$A$8*12,"",VLOOKUP(A581,Lists!$L$5:$O$605,4,FALSE))</f>
        <v/>
      </c>
      <c r="I581" s="39" t="str">
        <f t="shared" si="53"/>
        <v/>
      </c>
    </row>
    <row r="582" spans="1:9" x14ac:dyDescent="0.25">
      <c r="A582" s="54" t="str">
        <f t="shared" si="48"/>
        <v/>
      </c>
      <c r="B582" s="54" t="str">
        <f>IF(A582&gt;$A$8*12,"",VLOOKUP(A582,Lists!$L$5:$N$605,2,FALSE))</f>
        <v/>
      </c>
      <c r="C582" s="54" t="str">
        <f>IF(A582&gt;$A$8*12,"",VLOOKUP(A582,Lists!$L$5:$N$605,3,FALSE))</f>
        <v/>
      </c>
      <c r="D582" s="53" t="str">
        <f t="shared" si="49"/>
        <v/>
      </c>
      <c r="E582" s="39" t="str">
        <f t="shared" si="50"/>
        <v/>
      </c>
      <c r="F582" s="39" t="str">
        <f t="shared" si="51"/>
        <v/>
      </c>
      <c r="G582" s="39" t="str">
        <f t="shared" si="52"/>
        <v/>
      </c>
      <c r="H582" s="39" t="str">
        <f>IF(A582&gt;$A$8*12,"",VLOOKUP(A582,Lists!$L$5:$O$605,4,FALSE))</f>
        <v/>
      </c>
      <c r="I582" s="39" t="str">
        <f t="shared" si="53"/>
        <v/>
      </c>
    </row>
    <row r="583" spans="1:9" x14ac:dyDescent="0.25">
      <c r="A583" s="54" t="str">
        <f t="shared" si="48"/>
        <v/>
      </c>
      <c r="B583" s="54" t="str">
        <f>IF(A583&gt;$A$8*12,"",VLOOKUP(A583,Lists!$L$5:$N$605,2,FALSE))</f>
        <v/>
      </c>
      <c r="C583" s="54" t="str">
        <f>IF(A583&gt;$A$8*12,"",VLOOKUP(A583,Lists!$L$5:$N$605,3,FALSE))</f>
        <v/>
      </c>
      <c r="D583" s="53" t="str">
        <f t="shared" si="49"/>
        <v/>
      </c>
      <c r="E583" s="39" t="str">
        <f t="shared" si="50"/>
        <v/>
      </c>
      <c r="F583" s="39" t="str">
        <f t="shared" si="51"/>
        <v/>
      </c>
      <c r="G583" s="39" t="str">
        <f t="shared" si="52"/>
        <v/>
      </c>
      <c r="H583" s="39" t="str">
        <f>IF(A583&gt;$A$8*12,"",VLOOKUP(A583,Lists!$L$5:$O$605,4,FALSE))</f>
        <v/>
      </c>
      <c r="I583" s="39" t="str">
        <f t="shared" si="53"/>
        <v/>
      </c>
    </row>
    <row r="584" spans="1:9" x14ac:dyDescent="0.25">
      <c r="A584" s="54" t="str">
        <f t="shared" si="48"/>
        <v/>
      </c>
      <c r="B584" s="54" t="str">
        <f>IF(A584&gt;$A$8*12,"",VLOOKUP(A584,Lists!$L$5:$N$605,2,FALSE))</f>
        <v/>
      </c>
      <c r="C584" s="54" t="str">
        <f>IF(A584&gt;$A$8*12,"",VLOOKUP(A584,Lists!$L$5:$N$605,3,FALSE))</f>
        <v/>
      </c>
      <c r="D584" s="53" t="str">
        <f t="shared" si="49"/>
        <v/>
      </c>
      <c r="E584" s="39" t="str">
        <f t="shared" si="50"/>
        <v/>
      </c>
      <c r="F584" s="39" t="str">
        <f t="shared" si="51"/>
        <v/>
      </c>
      <c r="G584" s="39" t="str">
        <f t="shared" si="52"/>
        <v/>
      </c>
      <c r="H584" s="39" t="str">
        <f>IF(A584&gt;$A$8*12,"",VLOOKUP(A584,Lists!$L$5:$O$605,4,FALSE))</f>
        <v/>
      </c>
      <c r="I584" s="39" t="str">
        <f t="shared" si="53"/>
        <v/>
      </c>
    </row>
    <row r="585" spans="1:9" x14ac:dyDescent="0.25">
      <c r="A585" s="54" t="str">
        <f t="shared" si="48"/>
        <v/>
      </c>
      <c r="B585" s="54" t="str">
        <f>IF(A585&gt;$A$8*12,"",VLOOKUP(A585,Lists!$L$5:$N$605,2,FALSE))</f>
        <v/>
      </c>
      <c r="C585" s="54" t="str">
        <f>IF(A585&gt;$A$8*12,"",VLOOKUP(A585,Lists!$L$5:$N$605,3,FALSE))</f>
        <v/>
      </c>
      <c r="D585" s="53" t="str">
        <f t="shared" si="49"/>
        <v/>
      </c>
      <c r="E585" s="39" t="str">
        <f t="shared" si="50"/>
        <v/>
      </c>
      <c r="F585" s="39" t="str">
        <f t="shared" si="51"/>
        <v/>
      </c>
      <c r="G585" s="39" t="str">
        <f t="shared" si="52"/>
        <v/>
      </c>
      <c r="H585" s="39" t="str">
        <f>IF(A585&gt;$A$8*12,"",VLOOKUP(A585,Lists!$L$5:$O$605,4,FALSE))</f>
        <v/>
      </c>
      <c r="I585" s="39" t="str">
        <f t="shared" si="53"/>
        <v/>
      </c>
    </row>
    <row r="586" spans="1:9" x14ac:dyDescent="0.25">
      <c r="A586" s="54" t="str">
        <f t="shared" si="48"/>
        <v/>
      </c>
      <c r="B586" s="54" t="str">
        <f>IF(A586&gt;$A$8*12,"",VLOOKUP(A586,Lists!$L$5:$N$605,2,FALSE))</f>
        <v/>
      </c>
      <c r="C586" s="54" t="str">
        <f>IF(A586&gt;$A$8*12,"",VLOOKUP(A586,Lists!$L$5:$N$605,3,FALSE))</f>
        <v/>
      </c>
      <c r="D586" s="53" t="str">
        <f t="shared" si="49"/>
        <v/>
      </c>
      <c r="E586" s="39" t="str">
        <f t="shared" si="50"/>
        <v/>
      </c>
      <c r="F586" s="39" t="str">
        <f t="shared" si="51"/>
        <v/>
      </c>
      <c r="G586" s="39" t="str">
        <f t="shared" si="52"/>
        <v/>
      </c>
      <c r="H586" s="39" t="str">
        <f>IF(A586&gt;$A$8*12,"",VLOOKUP(A586,Lists!$L$5:$O$605,4,FALSE))</f>
        <v/>
      </c>
      <c r="I586" s="39" t="str">
        <f t="shared" si="53"/>
        <v/>
      </c>
    </row>
    <row r="587" spans="1:9" x14ac:dyDescent="0.25">
      <c r="A587" s="54" t="str">
        <f t="shared" si="48"/>
        <v/>
      </c>
      <c r="B587" s="54" t="str">
        <f>IF(A587&gt;$A$8*12,"",VLOOKUP(A587,Lists!$L$5:$N$605,2,FALSE))</f>
        <v/>
      </c>
      <c r="C587" s="54" t="str">
        <f>IF(A587&gt;$A$8*12,"",VLOOKUP(A587,Lists!$L$5:$N$605,3,FALSE))</f>
        <v/>
      </c>
      <c r="D587" s="53" t="str">
        <f t="shared" si="49"/>
        <v/>
      </c>
      <c r="E587" s="39" t="str">
        <f t="shared" si="50"/>
        <v/>
      </c>
      <c r="F587" s="39" t="str">
        <f t="shared" si="51"/>
        <v/>
      </c>
      <c r="G587" s="39" t="str">
        <f t="shared" si="52"/>
        <v/>
      </c>
      <c r="H587" s="39" t="str">
        <f>IF(A587&gt;$A$8*12,"",VLOOKUP(A587,Lists!$L$5:$O$605,4,FALSE))</f>
        <v/>
      </c>
      <c r="I587" s="39" t="str">
        <f t="shared" si="53"/>
        <v/>
      </c>
    </row>
    <row r="588" spans="1:9" x14ac:dyDescent="0.25">
      <c r="A588" s="54" t="str">
        <f t="shared" ref="A588:A610" si="54">IF(A587&lt;($A$8*12),A587+1,"")</f>
        <v/>
      </c>
      <c r="B588" s="54" t="str">
        <f>IF(A588&gt;$A$8*12,"",VLOOKUP(A588,Lists!$L$5:$N$605,2,FALSE))</f>
        <v/>
      </c>
      <c r="C588" s="54" t="str">
        <f>IF(A588&gt;$A$8*12,"",VLOOKUP(A588,Lists!$L$5:$N$605,3,FALSE))</f>
        <v/>
      </c>
      <c r="D588" s="53" t="str">
        <f t="shared" ref="D588:D610" si="55">IF(A588&gt;$A$8*12,"",D587)</f>
        <v/>
      </c>
      <c r="E588" s="39" t="str">
        <f t="shared" ref="E588:E610" si="56">IF(A588&gt;$A$8*12,"",+I587)</f>
        <v/>
      </c>
      <c r="F588" s="39" t="str">
        <f t="shared" ref="F588:F610" si="57">IF(A588&gt;$A$8*12,"",F587)</f>
        <v/>
      </c>
      <c r="G588" s="39" t="str">
        <f t="shared" ref="G588:G610" si="58">IF(A588&gt;$A$8*12,"",ROUND((+E588+F588)*D588/12,0))</f>
        <v/>
      </c>
      <c r="H588" s="39" t="str">
        <f>IF(A588&gt;$A$8*12,"",VLOOKUP(A588,Lists!$L$5:$O$605,4,FALSE))</f>
        <v/>
      </c>
      <c r="I588" s="39" t="str">
        <f t="shared" ref="I588:I610" si="59">IF(A588&gt;$A$8*12,"",+E588+F588+G588-H588)</f>
        <v/>
      </c>
    </row>
    <row r="589" spans="1:9" x14ac:dyDescent="0.25">
      <c r="A589" s="54" t="str">
        <f t="shared" si="54"/>
        <v/>
      </c>
      <c r="B589" s="54" t="str">
        <f>IF(A589&gt;$A$8*12,"",VLOOKUP(A589,Lists!$L$5:$N$605,2,FALSE))</f>
        <v/>
      </c>
      <c r="C589" s="54" t="str">
        <f>IF(A589&gt;$A$8*12,"",VLOOKUP(A589,Lists!$L$5:$N$605,3,FALSE))</f>
        <v/>
      </c>
      <c r="D589" s="53" t="str">
        <f t="shared" si="55"/>
        <v/>
      </c>
      <c r="E589" s="39" t="str">
        <f t="shared" si="56"/>
        <v/>
      </c>
      <c r="F589" s="39" t="str">
        <f t="shared" si="57"/>
        <v/>
      </c>
      <c r="G589" s="39" t="str">
        <f t="shared" si="58"/>
        <v/>
      </c>
      <c r="H589" s="39" t="str">
        <f>IF(A589&gt;$A$8*12,"",VLOOKUP(A589,Lists!$L$5:$O$605,4,FALSE))</f>
        <v/>
      </c>
      <c r="I589" s="39" t="str">
        <f t="shared" si="59"/>
        <v/>
      </c>
    </row>
    <row r="590" spans="1:9" x14ac:dyDescent="0.25">
      <c r="A590" s="54" t="str">
        <f t="shared" si="54"/>
        <v/>
      </c>
      <c r="B590" s="54" t="str">
        <f>IF(A590&gt;$A$8*12,"",VLOOKUP(A590,Lists!$L$5:$N$605,2,FALSE))</f>
        <v/>
      </c>
      <c r="C590" s="54" t="str">
        <f>IF(A590&gt;$A$8*12,"",VLOOKUP(A590,Lists!$L$5:$N$605,3,FALSE))</f>
        <v/>
      </c>
      <c r="D590" s="53" t="str">
        <f t="shared" si="55"/>
        <v/>
      </c>
      <c r="E590" s="39" t="str">
        <f t="shared" si="56"/>
        <v/>
      </c>
      <c r="F590" s="39" t="str">
        <f t="shared" si="57"/>
        <v/>
      </c>
      <c r="G590" s="39" t="str">
        <f t="shared" si="58"/>
        <v/>
      </c>
      <c r="H590" s="39" t="str">
        <f>IF(A590&gt;$A$8*12,"",VLOOKUP(A590,Lists!$L$5:$O$605,4,FALSE))</f>
        <v/>
      </c>
      <c r="I590" s="39" t="str">
        <f t="shared" si="59"/>
        <v/>
      </c>
    </row>
    <row r="591" spans="1:9" x14ac:dyDescent="0.25">
      <c r="A591" s="54" t="str">
        <f t="shared" si="54"/>
        <v/>
      </c>
      <c r="B591" s="54" t="str">
        <f>IF(A591&gt;$A$8*12,"",VLOOKUP(A591,Lists!$L$5:$N$605,2,FALSE))</f>
        <v/>
      </c>
      <c r="C591" s="54" t="str">
        <f>IF(A591&gt;$A$8*12,"",VLOOKUP(A591,Lists!$L$5:$N$605,3,FALSE))</f>
        <v/>
      </c>
      <c r="D591" s="53" t="str">
        <f t="shared" si="55"/>
        <v/>
      </c>
      <c r="E591" s="39" t="str">
        <f t="shared" si="56"/>
        <v/>
      </c>
      <c r="F591" s="39" t="str">
        <f t="shared" si="57"/>
        <v/>
      </c>
      <c r="G591" s="39" t="str">
        <f t="shared" si="58"/>
        <v/>
      </c>
      <c r="H591" s="39" t="str">
        <f>IF(A591&gt;$A$8*12,"",VLOOKUP(A591,Lists!$L$5:$O$605,4,FALSE))</f>
        <v/>
      </c>
      <c r="I591" s="39" t="str">
        <f t="shared" si="59"/>
        <v/>
      </c>
    </row>
    <row r="592" spans="1:9" x14ac:dyDescent="0.25">
      <c r="A592" s="54" t="str">
        <f t="shared" si="54"/>
        <v/>
      </c>
      <c r="B592" s="54" t="str">
        <f>IF(A592&gt;$A$8*12,"",VLOOKUP(A592,Lists!$L$5:$N$605,2,FALSE))</f>
        <v/>
      </c>
      <c r="C592" s="54" t="str">
        <f>IF(A592&gt;$A$8*12,"",VLOOKUP(A592,Lists!$L$5:$N$605,3,FALSE))</f>
        <v/>
      </c>
      <c r="D592" s="53" t="str">
        <f t="shared" si="55"/>
        <v/>
      </c>
      <c r="E592" s="39" t="str">
        <f t="shared" si="56"/>
        <v/>
      </c>
      <c r="F592" s="39" t="str">
        <f t="shared" si="57"/>
        <v/>
      </c>
      <c r="G592" s="39" t="str">
        <f t="shared" si="58"/>
        <v/>
      </c>
      <c r="H592" s="39" t="str">
        <f>IF(A592&gt;$A$8*12,"",VLOOKUP(A592,Lists!$L$5:$O$605,4,FALSE))</f>
        <v/>
      </c>
      <c r="I592" s="39" t="str">
        <f t="shared" si="59"/>
        <v/>
      </c>
    </row>
    <row r="593" spans="1:9" x14ac:dyDescent="0.25">
      <c r="A593" s="54" t="str">
        <f t="shared" si="54"/>
        <v/>
      </c>
      <c r="B593" s="54" t="str">
        <f>IF(A593&gt;$A$8*12,"",VLOOKUP(A593,Lists!$L$5:$N$605,2,FALSE))</f>
        <v/>
      </c>
      <c r="C593" s="54" t="str">
        <f>IF(A593&gt;$A$8*12,"",VLOOKUP(A593,Lists!$L$5:$N$605,3,FALSE))</f>
        <v/>
      </c>
      <c r="D593" s="53" t="str">
        <f t="shared" si="55"/>
        <v/>
      </c>
      <c r="E593" s="39" t="str">
        <f t="shared" si="56"/>
        <v/>
      </c>
      <c r="F593" s="39" t="str">
        <f t="shared" si="57"/>
        <v/>
      </c>
      <c r="G593" s="39" t="str">
        <f t="shared" si="58"/>
        <v/>
      </c>
      <c r="H593" s="39" t="str">
        <f>IF(A593&gt;$A$8*12,"",VLOOKUP(A593,Lists!$L$5:$O$605,4,FALSE))</f>
        <v/>
      </c>
      <c r="I593" s="39" t="str">
        <f t="shared" si="59"/>
        <v/>
      </c>
    </row>
    <row r="594" spans="1:9" x14ac:dyDescent="0.25">
      <c r="A594" s="54" t="str">
        <f t="shared" si="54"/>
        <v/>
      </c>
      <c r="B594" s="54" t="str">
        <f>IF(A594&gt;$A$8*12,"",VLOOKUP(A594,Lists!$L$5:$N$605,2,FALSE))</f>
        <v/>
      </c>
      <c r="C594" s="54" t="str">
        <f>IF(A594&gt;$A$8*12,"",VLOOKUP(A594,Lists!$L$5:$N$605,3,FALSE))</f>
        <v/>
      </c>
      <c r="D594" s="53" t="str">
        <f t="shared" si="55"/>
        <v/>
      </c>
      <c r="E594" s="39" t="str">
        <f t="shared" si="56"/>
        <v/>
      </c>
      <c r="F594" s="39" t="str">
        <f t="shared" si="57"/>
        <v/>
      </c>
      <c r="G594" s="39" t="str">
        <f t="shared" si="58"/>
        <v/>
      </c>
      <c r="H594" s="39" t="str">
        <f>IF(A594&gt;$A$8*12,"",VLOOKUP(A594,Lists!$L$5:$O$605,4,FALSE))</f>
        <v/>
      </c>
      <c r="I594" s="39" t="str">
        <f t="shared" si="59"/>
        <v/>
      </c>
    </row>
    <row r="595" spans="1:9" x14ac:dyDescent="0.25">
      <c r="A595" s="54" t="str">
        <f t="shared" si="54"/>
        <v/>
      </c>
      <c r="B595" s="54" t="str">
        <f>IF(A595&gt;$A$8*12,"",VLOOKUP(A595,Lists!$L$5:$N$605,2,FALSE))</f>
        <v/>
      </c>
      <c r="C595" s="54" t="str">
        <f>IF(A595&gt;$A$8*12,"",VLOOKUP(A595,Lists!$L$5:$N$605,3,FALSE))</f>
        <v/>
      </c>
      <c r="D595" s="53" t="str">
        <f t="shared" si="55"/>
        <v/>
      </c>
      <c r="E595" s="39" t="str">
        <f t="shared" si="56"/>
        <v/>
      </c>
      <c r="F595" s="39" t="str">
        <f t="shared" si="57"/>
        <v/>
      </c>
      <c r="G595" s="39" t="str">
        <f t="shared" si="58"/>
        <v/>
      </c>
      <c r="H595" s="39" t="str">
        <f>IF(A595&gt;$A$8*12,"",VLOOKUP(A595,Lists!$L$5:$O$605,4,FALSE))</f>
        <v/>
      </c>
      <c r="I595" s="39" t="str">
        <f t="shared" si="59"/>
        <v/>
      </c>
    </row>
    <row r="596" spans="1:9" x14ac:dyDescent="0.25">
      <c r="A596" s="54" t="str">
        <f t="shared" si="54"/>
        <v/>
      </c>
      <c r="B596" s="54" t="str">
        <f>IF(A596&gt;$A$8*12,"",VLOOKUP(A596,Lists!$L$5:$N$605,2,FALSE))</f>
        <v/>
      </c>
      <c r="C596" s="54" t="str">
        <f>IF(A596&gt;$A$8*12,"",VLOOKUP(A596,Lists!$L$5:$N$605,3,FALSE))</f>
        <v/>
      </c>
      <c r="D596" s="53" t="str">
        <f t="shared" si="55"/>
        <v/>
      </c>
      <c r="E596" s="39" t="str">
        <f t="shared" si="56"/>
        <v/>
      </c>
      <c r="F596" s="39" t="str">
        <f t="shared" si="57"/>
        <v/>
      </c>
      <c r="G596" s="39" t="str">
        <f t="shared" si="58"/>
        <v/>
      </c>
      <c r="H596" s="39" t="str">
        <f>IF(A596&gt;$A$8*12,"",VLOOKUP(A596,Lists!$L$5:$O$605,4,FALSE))</f>
        <v/>
      </c>
      <c r="I596" s="39" t="str">
        <f t="shared" si="59"/>
        <v/>
      </c>
    </row>
    <row r="597" spans="1:9" x14ac:dyDescent="0.25">
      <c r="A597" s="54" t="str">
        <f t="shared" si="54"/>
        <v/>
      </c>
      <c r="B597" s="54" t="str">
        <f>IF(A597&gt;$A$8*12,"",VLOOKUP(A597,Lists!$L$5:$N$605,2,FALSE))</f>
        <v/>
      </c>
      <c r="C597" s="54" t="str">
        <f>IF(A597&gt;$A$8*12,"",VLOOKUP(A597,Lists!$L$5:$N$605,3,FALSE))</f>
        <v/>
      </c>
      <c r="D597" s="53" t="str">
        <f t="shared" si="55"/>
        <v/>
      </c>
      <c r="E597" s="39" t="str">
        <f t="shared" si="56"/>
        <v/>
      </c>
      <c r="F597" s="39" t="str">
        <f t="shared" si="57"/>
        <v/>
      </c>
      <c r="G597" s="39" t="str">
        <f t="shared" si="58"/>
        <v/>
      </c>
      <c r="H597" s="39" t="str">
        <f>IF(A597&gt;$A$8*12,"",VLOOKUP(A597,Lists!$L$5:$O$605,4,FALSE))</f>
        <v/>
      </c>
      <c r="I597" s="39" t="str">
        <f t="shared" si="59"/>
        <v/>
      </c>
    </row>
    <row r="598" spans="1:9" x14ac:dyDescent="0.25">
      <c r="A598" s="54" t="str">
        <f t="shared" si="54"/>
        <v/>
      </c>
      <c r="B598" s="54" t="str">
        <f>IF(A598&gt;$A$8*12,"",VLOOKUP(A598,Lists!$L$5:$N$605,2,FALSE))</f>
        <v/>
      </c>
      <c r="C598" s="54" t="str">
        <f>IF(A598&gt;$A$8*12,"",VLOOKUP(A598,Lists!$L$5:$N$605,3,FALSE))</f>
        <v/>
      </c>
      <c r="D598" s="53" t="str">
        <f t="shared" si="55"/>
        <v/>
      </c>
      <c r="E598" s="39" t="str">
        <f t="shared" si="56"/>
        <v/>
      </c>
      <c r="F598" s="39" t="str">
        <f t="shared" si="57"/>
        <v/>
      </c>
      <c r="G598" s="39" t="str">
        <f t="shared" si="58"/>
        <v/>
      </c>
      <c r="H598" s="39" t="str">
        <f>IF(A598&gt;$A$8*12,"",VLOOKUP(A598,Lists!$L$5:$O$605,4,FALSE))</f>
        <v/>
      </c>
      <c r="I598" s="39" t="str">
        <f t="shared" si="59"/>
        <v/>
      </c>
    </row>
    <row r="599" spans="1:9" x14ac:dyDescent="0.25">
      <c r="A599" s="54" t="str">
        <f t="shared" si="54"/>
        <v/>
      </c>
      <c r="B599" s="54" t="str">
        <f>IF(A599&gt;$A$8*12,"",VLOOKUP(A599,Lists!$L$5:$N$605,2,FALSE))</f>
        <v/>
      </c>
      <c r="C599" s="54" t="str">
        <f>IF(A599&gt;$A$8*12,"",VLOOKUP(A599,Lists!$L$5:$N$605,3,FALSE))</f>
        <v/>
      </c>
      <c r="D599" s="53" t="str">
        <f t="shared" si="55"/>
        <v/>
      </c>
      <c r="E599" s="39" t="str">
        <f t="shared" si="56"/>
        <v/>
      </c>
      <c r="F599" s="39" t="str">
        <f t="shared" si="57"/>
        <v/>
      </c>
      <c r="G599" s="39" t="str">
        <f t="shared" si="58"/>
        <v/>
      </c>
      <c r="H599" s="39" t="str">
        <f>IF(A599&gt;$A$8*12,"",VLOOKUP(A599,Lists!$L$5:$O$605,4,FALSE))</f>
        <v/>
      </c>
      <c r="I599" s="39" t="str">
        <f t="shared" si="59"/>
        <v/>
      </c>
    </row>
    <row r="600" spans="1:9" x14ac:dyDescent="0.25">
      <c r="A600" s="54" t="str">
        <f t="shared" si="54"/>
        <v/>
      </c>
      <c r="B600" s="54" t="str">
        <f>IF(A600&gt;$A$8*12,"",VLOOKUP(A600,Lists!$L$5:$N$605,2,FALSE))</f>
        <v/>
      </c>
      <c r="C600" s="54" t="str">
        <f>IF(A600&gt;$A$8*12,"",VLOOKUP(A600,Lists!$L$5:$N$605,3,FALSE))</f>
        <v/>
      </c>
      <c r="D600" s="53" t="str">
        <f t="shared" si="55"/>
        <v/>
      </c>
      <c r="E600" s="39" t="str">
        <f t="shared" si="56"/>
        <v/>
      </c>
      <c r="F600" s="39" t="str">
        <f t="shared" si="57"/>
        <v/>
      </c>
      <c r="G600" s="39" t="str">
        <f t="shared" si="58"/>
        <v/>
      </c>
      <c r="H600" s="39" t="str">
        <f>IF(A600&gt;$A$8*12,"",VLOOKUP(A600,Lists!$L$5:$O$605,4,FALSE))</f>
        <v/>
      </c>
      <c r="I600" s="39" t="str">
        <f t="shared" si="59"/>
        <v/>
      </c>
    </row>
    <row r="601" spans="1:9" x14ac:dyDescent="0.25">
      <c r="A601" s="54" t="str">
        <f t="shared" si="54"/>
        <v/>
      </c>
      <c r="B601" s="54" t="str">
        <f>IF(A601&gt;$A$8*12,"",VLOOKUP(A601,Lists!$L$5:$N$605,2,FALSE))</f>
        <v/>
      </c>
      <c r="C601" s="54" t="str">
        <f>IF(A601&gt;$A$8*12,"",VLOOKUP(A601,Lists!$L$5:$N$605,3,FALSE))</f>
        <v/>
      </c>
      <c r="D601" s="53" t="str">
        <f t="shared" si="55"/>
        <v/>
      </c>
      <c r="E601" s="39" t="str">
        <f t="shared" si="56"/>
        <v/>
      </c>
      <c r="F601" s="39" t="str">
        <f t="shared" si="57"/>
        <v/>
      </c>
      <c r="G601" s="39" t="str">
        <f t="shared" si="58"/>
        <v/>
      </c>
      <c r="H601" s="39" t="str">
        <f>IF(A601&gt;$A$8*12,"",VLOOKUP(A601,Lists!$L$5:$O$605,4,FALSE))</f>
        <v/>
      </c>
      <c r="I601" s="39" t="str">
        <f t="shared" si="59"/>
        <v/>
      </c>
    </row>
    <row r="602" spans="1:9" x14ac:dyDescent="0.25">
      <c r="A602" s="54" t="str">
        <f t="shared" si="54"/>
        <v/>
      </c>
      <c r="B602" s="54" t="str">
        <f>IF(A602&gt;$A$8*12,"",VLOOKUP(A602,Lists!$L$5:$N$605,2,FALSE))</f>
        <v/>
      </c>
      <c r="C602" s="54" t="str">
        <f>IF(A602&gt;$A$8*12,"",VLOOKUP(A602,Lists!$L$5:$N$605,3,FALSE))</f>
        <v/>
      </c>
      <c r="D602" s="53" t="str">
        <f t="shared" si="55"/>
        <v/>
      </c>
      <c r="E602" s="39" t="str">
        <f t="shared" si="56"/>
        <v/>
      </c>
      <c r="F602" s="39" t="str">
        <f t="shared" si="57"/>
        <v/>
      </c>
      <c r="G602" s="39" t="str">
        <f t="shared" si="58"/>
        <v/>
      </c>
      <c r="H602" s="39" t="str">
        <f>IF(A602&gt;$A$8*12,"",VLOOKUP(A602,Lists!$L$5:$O$605,4,FALSE))</f>
        <v/>
      </c>
      <c r="I602" s="39" t="str">
        <f t="shared" si="59"/>
        <v/>
      </c>
    </row>
    <row r="603" spans="1:9" x14ac:dyDescent="0.25">
      <c r="A603" s="54" t="str">
        <f t="shared" si="54"/>
        <v/>
      </c>
      <c r="B603" s="54" t="str">
        <f>IF(A603&gt;$A$8*12,"",VLOOKUP(A603,Lists!$L$5:$N$605,2,FALSE))</f>
        <v/>
      </c>
      <c r="C603" s="54" t="str">
        <f>IF(A603&gt;$A$8*12,"",VLOOKUP(A603,Lists!$L$5:$N$605,3,FALSE))</f>
        <v/>
      </c>
      <c r="D603" s="53" t="str">
        <f t="shared" si="55"/>
        <v/>
      </c>
      <c r="E603" s="39" t="str">
        <f t="shared" si="56"/>
        <v/>
      </c>
      <c r="F603" s="39" t="str">
        <f t="shared" si="57"/>
        <v/>
      </c>
      <c r="G603" s="39" t="str">
        <f t="shared" si="58"/>
        <v/>
      </c>
      <c r="H603" s="39" t="str">
        <f>IF(A603&gt;$A$8*12,"",VLOOKUP(A603,Lists!$L$5:$O$605,4,FALSE))</f>
        <v/>
      </c>
      <c r="I603" s="39" t="str">
        <f t="shared" si="59"/>
        <v/>
      </c>
    </row>
    <row r="604" spans="1:9" x14ac:dyDescent="0.25">
      <c r="A604" s="54" t="str">
        <f t="shared" si="54"/>
        <v/>
      </c>
      <c r="B604" s="54" t="str">
        <f>IF(A604&gt;$A$8*12,"",VLOOKUP(A604,Lists!$L$5:$N$605,2,FALSE))</f>
        <v/>
      </c>
      <c r="C604" s="54" t="str">
        <f>IF(A604&gt;$A$8*12,"",VLOOKUP(A604,Lists!$L$5:$N$605,3,FALSE))</f>
        <v/>
      </c>
      <c r="D604" s="53" t="str">
        <f t="shared" si="55"/>
        <v/>
      </c>
      <c r="E604" s="39" t="str">
        <f t="shared" si="56"/>
        <v/>
      </c>
      <c r="F604" s="39" t="str">
        <f t="shared" si="57"/>
        <v/>
      </c>
      <c r="G604" s="39" t="str">
        <f t="shared" si="58"/>
        <v/>
      </c>
      <c r="H604" s="39" t="str">
        <f>IF(A604&gt;$A$8*12,"",VLOOKUP(A604,Lists!$L$5:$O$605,4,FALSE))</f>
        <v/>
      </c>
      <c r="I604" s="39" t="str">
        <f t="shared" si="59"/>
        <v/>
      </c>
    </row>
    <row r="605" spans="1:9" x14ac:dyDescent="0.25">
      <c r="A605" s="54" t="str">
        <f t="shared" si="54"/>
        <v/>
      </c>
      <c r="B605" s="54" t="str">
        <f>IF(A605&gt;$A$8*12,"",VLOOKUP(A605,Lists!$L$5:$N$605,2,FALSE))</f>
        <v/>
      </c>
      <c r="C605" s="54" t="str">
        <f>IF(A605&gt;$A$8*12,"",VLOOKUP(A605,Lists!$L$5:$N$605,3,FALSE))</f>
        <v/>
      </c>
      <c r="D605" s="53" t="str">
        <f t="shared" si="55"/>
        <v/>
      </c>
      <c r="E605" s="39" t="str">
        <f t="shared" si="56"/>
        <v/>
      </c>
      <c r="F605" s="39" t="str">
        <f t="shared" si="57"/>
        <v/>
      </c>
      <c r="G605" s="39" t="str">
        <f t="shared" si="58"/>
        <v/>
      </c>
      <c r="H605" s="39" t="str">
        <f>IF(A605&gt;$A$8*12,"",VLOOKUP(A605,Lists!$L$5:$O$605,4,FALSE))</f>
        <v/>
      </c>
      <c r="I605" s="39" t="str">
        <f t="shared" si="59"/>
        <v/>
      </c>
    </row>
    <row r="606" spans="1:9" x14ac:dyDescent="0.25">
      <c r="A606" s="54" t="str">
        <f t="shared" si="54"/>
        <v/>
      </c>
      <c r="B606" s="54" t="str">
        <f>IF(A606&gt;$A$8*12,"",VLOOKUP(A606,Lists!$L$5:$N$605,2,FALSE))</f>
        <v/>
      </c>
      <c r="C606" s="54" t="str">
        <f>IF(A606&gt;$A$8*12,"",VLOOKUP(A606,Lists!$L$5:$N$605,3,FALSE))</f>
        <v/>
      </c>
      <c r="D606" s="53" t="str">
        <f t="shared" si="55"/>
        <v/>
      </c>
      <c r="E606" s="39" t="str">
        <f t="shared" si="56"/>
        <v/>
      </c>
      <c r="F606" s="39" t="str">
        <f t="shared" si="57"/>
        <v/>
      </c>
      <c r="G606" s="39" t="str">
        <f t="shared" si="58"/>
        <v/>
      </c>
      <c r="H606" s="39" t="str">
        <f>IF(A606&gt;$A$8*12,"",VLOOKUP(A606,Lists!$L$5:$O$605,4,FALSE))</f>
        <v/>
      </c>
      <c r="I606" s="39" t="str">
        <f t="shared" si="59"/>
        <v/>
      </c>
    </row>
    <row r="607" spans="1:9" x14ac:dyDescent="0.25">
      <c r="A607" s="54" t="str">
        <f t="shared" si="54"/>
        <v/>
      </c>
      <c r="B607" s="54" t="str">
        <f>IF(A607&gt;$A$8*12,"",VLOOKUP(A607,Lists!$L$5:$N$605,2,FALSE))</f>
        <v/>
      </c>
      <c r="C607" s="54" t="str">
        <f>IF(A607&gt;$A$8*12,"",VLOOKUP(A607,Lists!$L$5:$N$605,3,FALSE))</f>
        <v/>
      </c>
      <c r="D607" s="53" t="str">
        <f t="shared" si="55"/>
        <v/>
      </c>
      <c r="E607" s="39" t="str">
        <f t="shared" si="56"/>
        <v/>
      </c>
      <c r="F607" s="39" t="str">
        <f t="shared" si="57"/>
        <v/>
      </c>
      <c r="G607" s="39" t="str">
        <f t="shared" si="58"/>
        <v/>
      </c>
      <c r="H607" s="39" t="str">
        <f>IF(A607&gt;$A$8*12,"",VLOOKUP(A607,Lists!$L$5:$O$605,4,FALSE))</f>
        <v/>
      </c>
      <c r="I607" s="39" t="str">
        <f t="shared" si="59"/>
        <v/>
      </c>
    </row>
    <row r="608" spans="1:9" x14ac:dyDescent="0.25">
      <c r="A608" s="54" t="str">
        <f t="shared" si="54"/>
        <v/>
      </c>
      <c r="B608" s="54" t="str">
        <f>IF(A608&gt;$A$8*12,"",VLOOKUP(A608,Lists!$L$5:$N$605,2,FALSE))</f>
        <v/>
      </c>
      <c r="C608" s="54" t="str">
        <f>IF(A608&gt;$A$8*12,"",VLOOKUP(A608,Lists!$L$5:$N$605,3,FALSE))</f>
        <v/>
      </c>
      <c r="D608" s="53" t="str">
        <f t="shared" si="55"/>
        <v/>
      </c>
      <c r="E608" s="39" t="str">
        <f t="shared" si="56"/>
        <v/>
      </c>
      <c r="F608" s="39" t="str">
        <f t="shared" si="57"/>
        <v/>
      </c>
      <c r="G608" s="39" t="str">
        <f t="shared" si="58"/>
        <v/>
      </c>
      <c r="H608" s="39" t="str">
        <f>IF(A608&gt;$A$8*12,"",VLOOKUP(A608,Lists!$L$5:$O$605,4,FALSE))</f>
        <v/>
      </c>
      <c r="I608" s="39" t="str">
        <f t="shared" si="59"/>
        <v/>
      </c>
    </row>
    <row r="609" spans="1:9" x14ac:dyDescent="0.25">
      <c r="A609" s="54" t="str">
        <f t="shared" si="54"/>
        <v/>
      </c>
      <c r="B609" s="54" t="str">
        <f>IF(A609&gt;$A$8*12,"",VLOOKUP(A609,Lists!$L$5:$N$605,2,FALSE))</f>
        <v/>
      </c>
      <c r="C609" s="54" t="str">
        <f>IF(A609&gt;$A$8*12,"",VLOOKUP(A609,Lists!$L$5:$N$605,3,FALSE))</f>
        <v/>
      </c>
      <c r="D609" s="53" t="str">
        <f t="shared" si="55"/>
        <v/>
      </c>
      <c r="E609" s="39" t="str">
        <f t="shared" si="56"/>
        <v/>
      </c>
      <c r="F609" s="39" t="str">
        <f t="shared" si="57"/>
        <v/>
      </c>
      <c r="G609" s="39" t="str">
        <f t="shared" si="58"/>
        <v/>
      </c>
      <c r="H609" s="39" t="str">
        <f>IF(A609&gt;$A$8*12,"",VLOOKUP(A609,Lists!$L$5:$O$605,4,FALSE))</f>
        <v/>
      </c>
      <c r="I609" s="39" t="str">
        <f t="shared" si="59"/>
        <v/>
      </c>
    </row>
    <row r="610" spans="1:9" x14ac:dyDescent="0.25">
      <c r="A610" s="54" t="str">
        <f t="shared" si="54"/>
        <v/>
      </c>
      <c r="B610" s="54" t="str">
        <f>IF(A610&gt;$A$8*12,"",VLOOKUP(A610,Lists!$L$5:$N$605,2,FALSE))</f>
        <v/>
      </c>
      <c r="C610" s="54" t="str">
        <f>IF(A610&gt;$A$8*12,"",VLOOKUP(A610,Lists!$L$5:$N$605,3,FALSE))</f>
        <v/>
      </c>
      <c r="D610" s="53" t="str">
        <f t="shared" si="55"/>
        <v/>
      </c>
      <c r="E610" s="39" t="str">
        <f t="shared" si="56"/>
        <v/>
      </c>
      <c r="F610" s="39" t="str">
        <f t="shared" si="57"/>
        <v/>
      </c>
      <c r="G610" s="39" t="str">
        <f t="shared" si="58"/>
        <v/>
      </c>
      <c r="H610" s="39" t="str">
        <f>IF(A610&gt;$A$8*12,"",VLOOKUP(A610,Lists!$L$5:$O$605,4,FALSE))</f>
        <v/>
      </c>
      <c r="I610" s="39" t="str">
        <f t="shared" si="59"/>
        <v/>
      </c>
    </row>
    <row r="611" spans="1:9" x14ac:dyDescent="0.25">
      <c r="B611" s="54"/>
      <c r="C611" s="54"/>
      <c r="D611" s="53"/>
      <c r="E611" s="39"/>
      <c r="F611" s="39"/>
      <c r="G611" s="39"/>
      <c r="H611" s="39"/>
      <c r="I611" s="39"/>
    </row>
  </sheetData>
  <sheetProtection algorithmName="SHA-512" hashValue="RpkBP4ExffCeC8M554/Jm1pPDSlvX+MxALU0rCbkExJZscbl53C/2PoKVqrjl44qUI6BBmBaHnp6ie/J4ubMww==" saltValue="P5cP3bMsqJQNaRC8wF4bxQ==" spinCount="100000" sheet="1" objects="1" scenarios="1"/>
  <mergeCells count="3">
    <mergeCell ref="A1:D1"/>
    <mergeCell ref="A2:D2"/>
    <mergeCell ref="E5:F6"/>
  </mergeCells>
  <conditionalFormatting sqref="H10:H610">
    <cfRule type="top10" dxfId="17" priority="1" rank="1"/>
    <cfRule type="top10" dxfId="16" priority="2" bottom="1" rank="1"/>
  </conditionalFormatting>
  <printOptions horizontalCentered="1"/>
  <pageMargins left="0.45" right="0.45" top="0.75" bottom="0.5" header="0.3" footer="0.3"/>
  <pageSetup orientation="portrait" r:id="rId1"/>
  <headerFooter>
    <oddHeader>&amp;RPage &amp;P of &amp;N</oddHeader>
    <oddFooter>&amp;R&amp;6&amp;Z&amp;F\&amp;A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8800D-2E9F-45B0-BEC1-5291E16E1898}">
  <sheetPr>
    <tabColor rgb="FFFFC000"/>
  </sheetPr>
  <dimension ref="B3:O1174"/>
  <sheetViews>
    <sheetView workbookViewId="0">
      <selection activeCell="B1" sqref="B1"/>
    </sheetView>
  </sheetViews>
  <sheetFormatPr defaultRowHeight="13.8" x14ac:dyDescent="0.25"/>
  <cols>
    <col min="1" max="1" width="8.796875" style="3"/>
    <col min="2" max="2" width="10" style="3" bestFit="1" customWidth="1"/>
    <col min="3" max="3" width="18.3984375" style="3" bestFit="1" customWidth="1"/>
    <col min="4" max="4" width="6.09765625" style="2" bestFit="1" customWidth="1"/>
    <col min="5" max="5" width="5.69921875" style="10" customWidth="1"/>
    <col min="6" max="6" width="7.59765625" style="10" bestFit="1" customWidth="1"/>
    <col min="7" max="7" width="6.09765625" style="3" customWidth="1"/>
    <col min="8" max="16384" width="8.796875" style="3"/>
  </cols>
  <sheetData>
    <row r="3" spans="2:15" x14ac:dyDescent="0.25">
      <c r="O3" s="52">
        <f>+'Local Minister Worksheet'!E32</f>
        <v>0</v>
      </c>
    </row>
    <row r="4" spans="2:15" x14ac:dyDescent="0.25">
      <c r="D4" s="142" t="s">
        <v>7</v>
      </c>
      <c r="E4" s="142"/>
      <c r="F4" s="142"/>
      <c r="G4" s="142" t="s">
        <v>3</v>
      </c>
      <c r="H4" s="142"/>
      <c r="I4" s="2" t="s">
        <v>27</v>
      </c>
      <c r="J4" s="2" t="s">
        <v>61</v>
      </c>
      <c r="N4" s="61">
        <f>+'Local Minister Worksheet'!E23</f>
        <v>0</v>
      </c>
      <c r="O4" s="52">
        <f>+'Local Minister Worksheet'!E31</f>
        <v>0</v>
      </c>
    </row>
    <row r="5" spans="2:15" x14ac:dyDescent="0.25">
      <c r="B5" s="6" t="s">
        <v>0</v>
      </c>
      <c r="C5" s="6" t="s">
        <v>6</v>
      </c>
      <c r="D5" s="6" t="s">
        <v>8</v>
      </c>
      <c r="E5" s="7" t="s">
        <v>9</v>
      </c>
      <c r="F5" s="7" t="s">
        <v>13</v>
      </c>
      <c r="G5" s="6" t="s">
        <v>4</v>
      </c>
      <c r="H5" s="7" t="s">
        <v>5</v>
      </c>
      <c r="I5" s="6" t="s">
        <v>28</v>
      </c>
      <c r="J5" s="6" t="s">
        <v>62</v>
      </c>
      <c r="L5" s="54" t="s">
        <v>64</v>
      </c>
      <c r="M5" s="54" t="s">
        <v>65</v>
      </c>
      <c r="N5" s="54" t="s">
        <v>4</v>
      </c>
      <c r="O5" s="54" t="s">
        <v>76</v>
      </c>
    </row>
    <row r="6" spans="2:15" x14ac:dyDescent="0.25">
      <c r="B6" s="2" t="s">
        <v>1</v>
      </c>
      <c r="C6" s="8" t="s">
        <v>57</v>
      </c>
      <c r="D6" s="12" t="s">
        <v>10</v>
      </c>
      <c r="E6" s="11">
        <v>0</v>
      </c>
      <c r="F6" s="11">
        <v>0</v>
      </c>
      <c r="G6" s="4">
        <v>18</v>
      </c>
      <c r="H6" s="9">
        <v>30000</v>
      </c>
      <c r="I6" s="10">
        <v>0.01</v>
      </c>
      <c r="J6" s="52">
        <v>0.01</v>
      </c>
      <c r="L6" s="54">
        <v>1</v>
      </c>
      <c r="M6" s="54">
        <v>1</v>
      </c>
      <c r="N6" s="54">
        <f>+$N$4-1+L6</f>
        <v>0</v>
      </c>
      <c r="O6" s="62" t="e">
        <f>ROUND(+'Local Minister Worksheet'!E29*Lists!$O$4/12,0)</f>
        <v>#VALUE!</v>
      </c>
    </row>
    <row r="7" spans="2:15" x14ac:dyDescent="0.25">
      <c r="B7" s="4" t="s">
        <v>2</v>
      </c>
      <c r="C7" s="8" t="s">
        <v>16</v>
      </c>
      <c r="D7" s="11">
        <v>0.5</v>
      </c>
      <c r="E7" s="11">
        <v>0.25</v>
      </c>
      <c r="F7" s="9">
        <v>1250</v>
      </c>
      <c r="G7" s="4">
        <v>19</v>
      </c>
      <c r="H7" s="9">
        <v>30000</v>
      </c>
      <c r="I7" s="10">
        <f t="shared" ref="I7:I17" si="0">+I6+0.01</f>
        <v>0.02</v>
      </c>
      <c r="J7" s="52">
        <f>+J6+0.005</f>
        <v>1.4999999999999999E-2</v>
      </c>
      <c r="L7" s="54">
        <v>2</v>
      </c>
      <c r="M7" s="54">
        <v>1</v>
      </c>
      <c r="N7" s="54">
        <f>+N6</f>
        <v>0</v>
      </c>
      <c r="O7" s="62" t="e">
        <f>+O6</f>
        <v>#VALUE!</v>
      </c>
    </row>
    <row r="8" spans="2:15" x14ac:dyDescent="0.25">
      <c r="D8" s="11">
        <v>0.6</v>
      </c>
      <c r="E8" s="11">
        <v>0.3</v>
      </c>
      <c r="F8" s="9">
        <v>1500</v>
      </c>
      <c r="G8" s="4">
        <v>20</v>
      </c>
      <c r="H8" s="9">
        <v>30000</v>
      </c>
      <c r="I8" s="10">
        <f t="shared" si="0"/>
        <v>0.03</v>
      </c>
      <c r="J8" s="52">
        <f t="shared" ref="J8:J24" si="1">+J7+0.005</f>
        <v>0.02</v>
      </c>
      <c r="L8" s="54">
        <v>3</v>
      </c>
      <c r="M8" s="54">
        <v>1</v>
      </c>
      <c r="N8" s="54">
        <f t="shared" ref="N8:N17" si="2">+N7</f>
        <v>0</v>
      </c>
      <c r="O8" s="62" t="e">
        <f t="shared" ref="O8:O71" si="3">+O7</f>
        <v>#VALUE!</v>
      </c>
    </row>
    <row r="9" spans="2:15" x14ac:dyDescent="0.25">
      <c r="D9" s="11">
        <v>0.7</v>
      </c>
      <c r="E9" s="11">
        <v>0.35</v>
      </c>
      <c r="F9" s="9">
        <v>1750</v>
      </c>
      <c r="G9" s="4">
        <v>21</v>
      </c>
      <c r="H9" s="9">
        <v>30000</v>
      </c>
      <c r="I9" s="10">
        <f t="shared" si="0"/>
        <v>0.04</v>
      </c>
      <c r="J9" s="52">
        <f t="shared" si="1"/>
        <v>2.5000000000000001E-2</v>
      </c>
      <c r="L9" s="54">
        <v>4</v>
      </c>
      <c r="M9" s="54">
        <v>1</v>
      </c>
      <c r="N9" s="54">
        <f t="shared" si="2"/>
        <v>0</v>
      </c>
      <c r="O9" s="62" t="e">
        <f t="shared" si="3"/>
        <v>#VALUE!</v>
      </c>
    </row>
    <row r="10" spans="2:15" x14ac:dyDescent="0.25">
      <c r="D10" s="11">
        <v>0.8</v>
      </c>
      <c r="E10" s="11">
        <v>0.4</v>
      </c>
      <c r="F10" s="9">
        <v>2000</v>
      </c>
      <c r="G10" s="4">
        <v>22</v>
      </c>
      <c r="H10" s="9">
        <v>30000</v>
      </c>
      <c r="I10" s="10">
        <f t="shared" si="0"/>
        <v>0.05</v>
      </c>
      <c r="J10" s="52">
        <f t="shared" si="1"/>
        <v>3.0000000000000002E-2</v>
      </c>
      <c r="L10" s="54">
        <v>5</v>
      </c>
      <c r="M10" s="54">
        <v>1</v>
      </c>
      <c r="N10" s="54">
        <f t="shared" si="2"/>
        <v>0</v>
      </c>
      <c r="O10" s="62" t="e">
        <f t="shared" si="3"/>
        <v>#VALUE!</v>
      </c>
    </row>
    <row r="11" spans="2:15" x14ac:dyDescent="0.25">
      <c r="D11" s="11">
        <v>0.9</v>
      </c>
      <c r="E11" s="11">
        <v>0.45</v>
      </c>
      <c r="F11" s="9">
        <v>2250</v>
      </c>
      <c r="G11" s="4">
        <v>23</v>
      </c>
      <c r="H11" s="9">
        <v>30000</v>
      </c>
      <c r="I11" s="10">
        <f t="shared" si="0"/>
        <v>6.0000000000000005E-2</v>
      </c>
      <c r="J11" s="52">
        <f t="shared" si="1"/>
        <v>3.5000000000000003E-2</v>
      </c>
      <c r="L11" s="54">
        <v>6</v>
      </c>
      <c r="M11" s="54">
        <v>1</v>
      </c>
      <c r="N11" s="54">
        <f t="shared" si="2"/>
        <v>0</v>
      </c>
      <c r="O11" s="62" t="e">
        <f t="shared" si="3"/>
        <v>#VALUE!</v>
      </c>
    </row>
    <row r="12" spans="2:15" x14ac:dyDescent="0.25">
      <c r="D12" s="11">
        <v>1</v>
      </c>
      <c r="E12" s="11">
        <v>0.5</v>
      </c>
      <c r="F12" s="9">
        <v>2500</v>
      </c>
      <c r="G12" s="4">
        <v>24</v>
      </c>
      <c r="H12" s="9">
        <v>30000</v>
      </c>
      <c r="I12" s="10">
        <f t="shared" si="0"/>
        <v>7.0000000000000007E-2</v>
      </c>
      <c r="J12" s="52">
        <f t="shared" si="1"/>
        <v>0.04</v>
      </c>
      <c r="L12" s="54">
        <v>7</v>
      </c>
      <c r="M12" s="54">
        <v>1</v>
      </c>
      <c r="N12" s="54">
        <f t="shared" si="2"/>
        <v>0</v>
      </c>
      <c r="O12" s="62" t="e">
        <f t="shared" si="3"/>
        <v>#VALUE!</v>
      </c>
    </row>
    <row r="13" spans="2:15" x14ac:dyDescent="0.25">
      <c r="E13" s="11"/>
      <c r="F13" s="11"/>
      <c r="G13" s="4">
        <v>25</v>
      </c>
      <c r="H13" s="9">
        <v>30000</v>
      </c>
      <c r="I13" s="10">
        <f t="shared" si="0"/>
        <v>0.08</v>
      </c>
      <c r="J13" s="52">
        <f t="shared" si="1"/>
        <v>4.4999999999999998E-2</v>
      </c>
      <c r="L13" s="54">
        <v>8</v>
      </c>
      <c r="M13" s="54">
        <v>1</v>
      </c>
      <c r="N13" s="54">
        <f t="shared" si="2"/>
        <v>0</v>
      </c>
      <c r="O13" s="62" t="e">
        <f t="shared" si="3"/>
        <v>#VALUE!</v>
      </c>
    </row>
    <row r="14" spans="2:15" x14ac:dyDescent="0.25">
      <c r="G14" s="4">
        <v>26</v>
      </c>
      <c r="H14" s="9">
        <v>30000</v>
      </c>
      <c r="I14" s="10">
        <f t="shared" si="0"/>
        <v>0.09</v>
      </c>
      <c r="J14" s="52">
        <f t="shared" si="1"/>
        <v>4.9999999999999996E-2</v>
      </c>
      <c r="L14" s="54">
        <v>9</v>
      </c>
      <c r="M14" s="54">
        <v>1</v>
      </c>
      <c r="N14" s="54">
        <f t="shared" si="2"/>
        <v>0</v>
      </c>
      <c r="O14" s="62" t="e">
        <f t="shared" si="3"/>
        <v>#VALUE!</v>
      </c>
    </row>
    <row r="15" spans="2:15" x14ac:dyDescent="0.25">
      <c r="G15" s="4">
        <v>27</v>
      </c>
      <c r="H15" s="9">
        <v>30000</v>
      </c>
      <c r="I15" s="10">
        <f t="shared" si="0"/>
        <v>9.9999999999999992E-2</v>
      </c>
      <c r="J15" s="52">
        <f t="shared" si="1"/>
        <v>5.4999999999999993E-2</v>
      </c>
      <c r="L15" s="54">
        <v>10</v>
      </c>
      <c r="M15" s="54">
        <v>1</v>
      </c>
      <c r="N15" s="54">
        <f t="shared" si="2"/>
        <v>0</v>
      </c>
      <c r="O15" s="62" t="e">
        <f t="shared" si="3"/>
        <v>#VALUE!</v>
      </c>
    </row>
    <row r="16" spans="2:15" x14ac:dyDescent="0.25">
      <c r="G16" s="4">
        <v>28</v>
      </c>
      <c r="H16" s="9">
        <v>30000</v>
      </c>
      <c r="I16" s="10">
        <f t="shared" si="0"/>
        <v>0.10999999999999999</v>
      </c>
      <c r="J16" s="52">
        <f t="shared" si="1"/>
        <v>5.9999999999999991E-2</v>
      </c>
      <c r="L16" s="54">
        <v>11</v>
      </c>
      <c r="M16" s="54">
        <v>1</v>
      </c>
      <c r="N16" s="54">
        <f t="shared" si="2"/>
        <v>0</v>
      </c>
      <c r="O16" s="62" t="e">
        <f t="shared" si="3"/>
        <v>#VALUE!</v>
      </c>
    </row>
    <row r="17" spans="7:15" x14ac:dyDescent="0.25">
      <c r="G17" s="4">
        <v>29</v>
      </c>
      <c r="H17" s="9">
        <v>30000</v>
      </c>
      <c r="I17" s="10">
        <f t="shared" si="0"/>
        <v>0.11999999999999998</v>
      </c>
      <c r="J17" s="52">
        <f t="shared" si="1"/>
        <v>6.4999999999999988E-2</v>
      </c>
      <c r="L17" s="54">
        <v>12</v>
      </c>
      <c r="M17" s="54">
        <v>1</v>
      </c>
      <c r="N17" s="54">
        <f t="shared" si="2"/>
        <v>0</v>
      </c>
      <c r="O17" s="62" t="e">
        <f t="shared" si="3"/>
        <v>#VALUE!</v>
      </c>
    </row>
    <row r="18" spans="7:15" x14ac:dyDescent="0.25">
      <c r="G18" s="4">
        <v>30</v>
      </c>
      <c r="H18" s="9">
        <v>30000</v>
      </c>
      <c r="J18" s="52">
        <f t="shared" si="1"/>
        <v>6.9999999999999993E-2</v>
      </c>
      <c r="L18" s="54">
        <v>13</v>
      </c>
      <c r="M18" s="54">
        <v>2</v>
      </c>
      <c r="N18" s="54">
        <f>+N17+1</f>
        <v>1</v>
      </c>
      <c r="O18" s="62" t="e">
        <f>ROUND(+O17*(1+$O$3),0)</f>
        <v>#VALUE!</v>
      </c>
    </row>
    <row r="19" spans="7:15" x14ac:dyDescent="0.25">
      <c r="G19" s="4">
        <v>31</v>
      </c>
      <c r="H19" s="9">
        <v>30000</v>
      </c>
      <c r="J19" s="52">
        <f t="shared" si="1"/>
        <v>7.4999999999999997E-2</v>
      </c>
      <c r="L19" s="54">
        <v>14</v>
      </c>
      <c r="M19" s="54">
        <v>2</v>
      </c>
      <c r="N19" s="54">
        <f t="shared" ref="N19:N29" si="4">+N18</f>
        <v>1</v>
      </c>
      <c r="O19" s="62" t="e">
        <f t="shared" si="3"/>
        <v>#VALUE!</v>
      </c>
    </row>
    <row r="20" spans="7:15" x14ac:dyDescent="0.25">
      <c r="G20" s="4">
        <v>32</v>
      </c>
      <c r="H20" s="9">
        <v>30000</v>
      </c>
      <c r="J20" s="52">
        <f t="shared" si="1"/>
        <v>0.08</v>
      </c>
      <c r="L20" s="54">
        <v>15</v>
      </c>
      <c r="M20" s="54">
        <v>2</v>
      </c>
      <c r="N20" s="54">
        <f t="shared" si="4"/>
        <v>1</v>
      </c>
      <c r="O20" s="62" t="e">
        <f t="shared" si="3"/>
        <v>#VALUE!</v>
      </c>
    </row>
    <row r="21" spans="7:15" x14ac:dyDescent="0.25">
      <c r="G21" s="4">
        <v>33</v>
      </c>
      <c r="H21" s="9">
        <v>30000</v>
      </c>
      <c r="J21" s="52">
        <f t="shared" si="1"/>
        <v>8.5000000000000006E-2</v>
      </c>
      <c r="L21" s="54">
        <v>16</v>
      </c>
      <c r="M21" s="54">
        <v>2</v>
      </c>
      <c r="N21" s="54">
        <f t="shared" si="4"/>
        <v>1</v>
      </c>
      <c r="O21" s="62" t="e">
        <f t="shared" si="3"/>
        <v>#VALUE!</v>
      </c>
    </row>
    <row r="22" spans="7:15" x14ac:dyDescent="0.25">
      <c r="G22" s="4">
        <v>34</v>
      </c>
      <c r="H22" s="9">
        <v>30000</v>
      </c>
      <c r="J22" s="52">
        <f t="shared" si="1"/>
        <v>9.0000000000000011E-2</v>
      </c>
      <c r="L22" s="54">
        <v>17</v>
      </c>
      <c r="M22" s="54">
        <v>2</v>
      </c>
      <c r="N22" s="54">
        <f t="shared" si="4"/>
        <v>1</v>
      </c>
      <c r="O22" s="62" t="e">
        <f t="shared" si="3"/>
        <v>#VALUE!</v>
      </c>
    </row>
    <row r="23" spans="7:15" x14ac:dyDescent="0.25">
      <c r="G23" s="4">
        <v>35</v>
      </c>
      <c r="H23" s="9">
        <v>30000</v>
      </c>
      <c r="J23" s="52">
        <f t="shared" si="1"/>
        <v>9.5000000000000015E-2</v>
      </c>
      <c r="L23" s="54">
        <v>18</v>
      </c>
      <c r="M23" s="54">
        <v>2</v>
      </c>
      <c r="N23" s="54">
        <f t="shared" si="4"/>
        <v>1</v>
      </c>
      <c r="O23" s="62" t="e">
        <f t="shared" si="3"/>
        <v>#VALUE!</v>
      </c>
    </row>
    <row r="24" spans="7:15" x14ac:dyDescent="0.25">
      <c r="G24" s="4">
        <v>36</v>
      </c>
      <c r="H24" s="9">
        <v>30000</v>
      </c>
      <c r="J24" s="52">
        <f t="shared" si="1"/>
        <v>0.10000000000000002</v>
      </c>
      <c r="L24" s="54">
        <v>19</v>
      </c>
      <c r="M24" s="54">
        <v>2</v>
      </c>
      <c r="N24" s="54">
        <f t="shared" si="4"/>
        <v>1</v>
      </c>
      <c r="O24" s="62" t="e">
        <f t="shared" si="3"/>
        <v>#VALUE!</v>
      </c>
    </row>
    <row r="25" spans="7:15" x14ac:dyDescent="0.25">
      <c r="G25" s="4">
        <v>37</v>
      </c>
      <c r="H25" s="9">
        <v>30000</v>
      </c>
      <c r="L25" s="54">
        <v>20</v>
      </c>
      <c r="M25" s="54">
        <v>2</v>
      </c>
      <c r="N25" s="54">
        <f t="shared" si="4"/>
        <v>1</v>
      </c>
      <c r="O25" s="62" t="e">
        <f t="shared" si="3"/>
        <v>#VALUE!</v>
      </c>
    </row>
    <row r="26" spans="7:15" x14ac:dyDescent="0.25">
      <c r="G26" s="4">
        <v>38</v>
      </c>
      <c r="H26" s="9">
        <v>30000</v>
      </c>
      <c r="L26" s="54">
        <v>21</v>
      </c>
      <c r="M26" s="54">
        <v>2</v>
      </c>
      <c r="N26" s="54">
        <f t="shared" si="4"/>
        <v>1</v>
      </c>
      <c r="O26" s="62" t="e">
        <f t="shared" si="3"/>
        <v>#VALUE!</v>
      </c>
    </row>
    <row r="27" spans="7:15" x14ac:dyDescent="0.25">
      <c r="G27" s="4">
        <v>39</v>
      </c>
      <c r="H27" s="9">
        <v>30000</v>
      </c>
      <c r="L27" s="54">
        <v>22</v>
      </c>
      <c r="M27" s="54">
        <v>2</v>
      </c>
      <c r="N27" s="54">
        <f t="shared" si="4"/>
        <v>1</v>
      </c>
      <c r="O27" s="62" t="e">
        <f t="shared" si="3"/>
        <v>#VALUE!</v>
      </c>
    </row>
    <row r="28" spans="7:15" x14ac:dyDescent="0.25">
      <c r="G28" s="4">
        <v>40</v>
      </c>
      <c r="H28" s="9">
        <v>30000</v>
      </c>
      <c r="L28" s="54">
        <v>23</v>
      </c>
      <c r="M28" s="54">
        <v>2</v>
      </c>
      <c r="N28" s="54">
        <f t="shared" si="4"/>
        <v>1</v>
      </c>
      <c r="O28" s="62" t="e">
        <f t="shared" si="3"/>
        <v>#VALUE!</v>
      </c>
    </row>
    <row r="29" spans="7:15" x14ac:dyDescent="0.25">
      <c r="G29" s="4">
        <v>41</v>
      </c>
      <c r="H29" s="9">
        <v>30000</v>
      </c>
      <c r="L29" s="54">
        <v>24</v>
      </c>
      <c r="M29" s="54">
        <v>2</v>
      </c>
      <c r="N29" s="54">
        <f t="shared" si="4"/>
        <v>1</v>
      </c>
      <c r="O29" s="62" t="e">
        <f t="shared" si="3"/>
        <v>#VALUE!</v>
      </c>
    </row>
    <row r="30" spans="7:15" x14ac:dyDescent="0.25">
      <c r="G30" s="4">
        <v>42</v>
      </c>
      <c r="H30" s="9">
        <v>30000</v>
      </c>
      <c r="L30" s="54">
        <v>25</v>
      </c>
      <c r="M30" s="54">
        <v>3</v>
      </c>
      <c r="N30" s="54">
        <f>+N29+1</f>
        <v>2</v>
      </c>
      <c r="O30" s="62" t="e">
        <f>ROUND(+O29*(1+$O$3),0)</f>
        <v>#VALUE!</v>
      </c>
    </row>
    <row r="31" spans="7:15" x14ac:dyDescent="0.25">
      <c r="G31" s="4">
        <v>43</v>
      </c>
      <c r="H31" s="9">
        <v>30000</v>
      </c>
      <c r="L31" s="54">
        <v>26</v>
      </c>
      <c r="M31" s="54">
        <v>3</v>
      </c>
      <c r="N31" s="54">
        <f t="shared" ref="N31:N41" si="5">+N30</f>
        <v>2</v>
      </c>
      <c r="O31" s="62" t="e">
        <f t="shared" si="3"/>
        <v>#VALUE!</v>
      </c>
    </row>
    <row r="32" spans="7:15" x14ac:dyDescent="0.25">
      <c r="G32" s="4">
        <v>44</v>
      </c>
      <c r="H32" s="9">
        <v>30000</v>
      </c>
      <c r="L32" s="54">
        <v>27</v>
      </c>
      <c r="M32" s="54">
        <v>3</v>
      </c>
      <c r="N32" s="54">
        <f t="shared" si="5"/>
        <v>2</v>
      </c>
      <c r="O32" s="62" t="e">
        <f t="shared" si="3"/>
        <v>#VALUE!</v>
      </c>
    </row>
    <row r="33" spans="7:15" x14ac:dyDescent="0.25">
      <c r="G33" s="4">
        <v>45</v>
      </c>
      <c r="H33" s="9">
        <v>30000</v>
      </c>
      <c r="L33" s="54">
        <v>28</v>
      </c>
      <c r="M33" s="54">
        <v>3</v>
      </c>
      <c r="N33" s="54">
        <f t="shared" si="5"/>
        <v>2</v>
      </c>
      <c r="O33" s="62" t="e">
        <f t="shared" si="3"/>
        <v>#VALUE!</v>
      </c>
    </row>
    <row r="34" spans="7:15" x14ac:dyDescent="0.25">
      <c r="G34" s="4">
        <v>46</v>
      </c>
      <c r="H34" s="9">
        <v>30000</v>
      </c>
      <c r="L34" s="54">
        <v>29</v>
      </c>
      <c r="M34" s="54">
        <v>3</v>
      </c>
      <c r="N34" s="54">
        <f t="shared" si="5"/>
        <v>2</v>
      </c>
      <c r="O34" s="62" t="e">
        <f t="shared" si="3"/>
        <v>#VALUE!</v>
      </c>
    </row>
    <row r="35" spans="7:15" x14ac:dyDescent="0.25">
      <c r="G35" s="4">
        <v>47</v>
      </c>
      <c r="H35" s="9">
        <v>30000</v>
      </c>
      <c r="L35" s="54">
        <v>30</v>
      </c>
      <c r="M35" s="54">
        <v>3</v>
      </c>
      <c r="N35" s="54">
        <f t="shared" si="5"/>
        <v>2</v>
      </c>
      <c r="O35" s="62" t="e">
        <f t="shared" si="3"/>
        <v>#VALUE!</v>
      </c>
    </row>
    <row r="36" spans="7:15" x14ac:dyDescent="0.25">
      <c r="G36" s="4">
        <v>48</v>
      </c>
      <c r="H36" s="9">
        <v>30000</v>
      </c>
      <c r="L36" s="54">
        <v>31</v>
      </c>
      <c r="M36" s="54">
        <v>3</v>
      </c>
      <c r="N36" s="54">
        <f t="shared" si="5"/>
        <v>2</v>
      </c>
      <c r="O36" s="62" t="e">
        <f t="shared" si="3"/>
        <v>#VALUE!</v>
      </c>
    </row>
    <row r="37" spans="7:15" x14ac:dyDescent="0.25">
      <c r="G37" s="4">
        <v>49</v>
      </c>
      <c r="H37" s="9">
        <v>30000</v>
      </c>
      <c r="L37" s="54">
        <v>32</v>
      </c>
      <c r="M37" s="54">
        <v>3</v>
      </c>
      <c r="N37" s="54">
        <f t="shared" si="5"/>
        <v>2</v>
      </c>
      <c r="O37" s="62" t="e">
        <f t="shared" si="3"/>
        <v>#VALUE!</v>
      </c>
    </row>
    <row r="38" spans="7:15" x14ac:dyDescent="0.25">
      <c r="G38" s="4">
        <v>50</v>
      </c>
      <c r="H38" s="9">
        <v>30000</v>
      </c>
      <c r="L38" s="54">
        <v>33</v>
      </c>
      <c r="M38" s="54">
        <v>3</v>
      </c>
      <c r="N38" s="54">
        <f t="shared" si="5"/>
        <v>2</v>
      </c>
      <c r="O38" s="62" t="e">
        <f t="shared" si="3"/>
        <v>#VALUE!</v>
      </c>
    </row>
    <row r="39" spans="7:15" x14ac:dyDescent="0.25">
      <c r="G39" s="4">
        <v>51</v>
      </c>
      <c r="H39" s="9">
        <v>15000</v>
      </c>
      <c r="L39" s="54">
        <v>34</v>
      </c>
      <c r="M39" s="54">
        <v>3</v>
      </c>
      <c r="N39" s="54">
        <f t="shared" si="5"/>
        <v>2</v>
      </c>
      <c r="O39" s="62" t="e">
        <f t="shared" si="3"/>
        <v>#VALUE!</v>
      </c>
    </row>
    <row r="40" spans="7:15" x14ac:dyDescent="0.25">
      <c r="G40" s="4">
        <v>52</v>
      </c>
      <c r="H40" s="9">
        <v>15000</v>
      </c>
      <c r="L40" s="54">
        <v>35</v>
      </c>
      <c r="M40" s="54">
        <v>3</v>
      </c>
      <c r="N40" s="54">
        <f t="shared" si="5"/>
        <v>2</v>
      </c>
      <c r="O40" s="62" t="e">
        <f t="shared" si="3"/>
        <v>#VALUE!</v>
      </c>
    </row>
    <row r="41" spans="7:15" x14ac:dyDescent="0.25">
      <c r="G41" s="4">
        <v>53</v>
      </c>
      <c r="H41" s="9">
        <v>15000</v>
      </c>
      <c r="L41" s="54">
        <v>36</v>
      </c>
      <c r="M41" s="54">
        <v>3</v>
      </c>
      <c r="N41" s="54">
        <f t="shared" si="5"/>
        <v>2</v>
      </c>
      <c r="O41" s="62" t="e">
        <f t="shared" si="3"/>
        <v>#VALUE!</v>
      </c>
    </row>
    <row r="42" spans="7:15" x14ac:dyDescent="0.25">
      <c r="G42" s="4">
        <v>54</v>
      </c>
      <c r="H42" s="9">
        <v>15000</v>
      </c>
      <c r="L42" s="54">
        <v>37</v>
      </c>
      <c r="M42" s="54">
        <v>4</v>
      </c>
      <c r="N42" s="54">
        <f>+N41+1</f>
        <v>3</v>
      </c>
      <c r="O42" s="62" t="e">
        <f>ROUND(+O41*(1+$O$3),0)</f>
        <v>#VALUE!</v>
      </c>
    </row>
    <row r="43" spans="7:15" x14ac:dyDescent="0.25">
      <c r="G43" s="4">
        <v>55</v>
      </c>
      <c r="H43" s="9">
        <v>15000</v>
      </c>
      <c r="L43" s="54">
        <v>38</v>
      </c>
      <c r="M43" s="54">
        <v>4</v>
      </c>
      <c r="N43" s="54">
        <f t="shared" ref="N43:N53" si="6">+N42</f>
        <v>3</v>
      </c>
      <c r="O43" s="62" t="e">
        <f t="shared" si="3"/>
        <v>#VALUE!</v>
      </c>
    </row>
    <row r="44" spans="7:15" x14ac:dyDescent="0.25">
      <c r="G44" s="4">
        <v>56</v>
      </c>
      <c r="H44" s="9">
        <v>15000</v>
      </c>
      <c r="L44" s="54">
        <v>39</v>
      </c>
      <c r="M44" s="54">
        <v>4</v>
      </c>
      <c r="N44" s="54">
        <f t="shared" si="6"/>
        <v>3</v>
      </c>
      <c r="O44" s="62" t="e">
        <f t="shared" si="3"/>
        <v>#VALUE!</v>
      </c>
    </row>
    <row r="45" spans="7:15" x14ac:dyDescent="0.25">
      <c r="G45" s="4">
        <v>57</v>
      </c>
      <c r="H45" s="9">
        <v>15000</v>
      </c>
      <c r="L45" s="54">
        <v>40</v>
      </c>
      <c r="M45" s="54">
        <v>4</v>
      </c>
      <c r="N45" s="54">
        <f t="shared" si="6"/>
        <v>3</v>
      </c>
      <c r="O45" s="62" t="e">
        <f t="shared" si="3"/>
        <v>#VALUE!</v>
      </c>
    </row>
    <row r="46" spans="7:15" x14ac:dyDescent="0.25">
      <c r="G46" s="4">
        <v>58</v>
      </c>
      <c r="H46" s="9">
        <v>15000</v>
      </c>
      <c r="L46" s="54">
        <v>41</v>
      </c>
      <c r="M46" s="54">
        <v>4</v>
      </c>
      <c r="N46" s="54">
        <f t="shared" si="6"/>
        <v>3</v>
      </c>
      <c r="O46" s="62" t="e">
        <f t="shared" si="3"/>
        <v>#VALUE!</v>
      </c>
    </row>
    <row r="47" spans="7:15" x14ac:dyDescent="0.25">
      <c r="G47" s="4">
        <v>59</v>
      </c>
      <c r="H47" s="9">
        <v>15000</v>
      </c>
      <c r="L47" s="54">
        <v>42</v>
      </c>
      <c r="M47" s="54">
        <v>4</v>
      </c>
      <c r="N47" s="54">
        <f t="shared" si="6"/>
        <v>3</v>
      </c>
      <c r="O47" s="62" t="e">
        <f t="shared" si="3"/>
        <v>#VALUE!</v>
      </c>
    </row>
    <row r="48" spans="7:15" x14ac:dyDescent="0.25">
      <c r="G48" s="4">
        <v>60</v>
      </c>
      <c r="H48" s="9">
        <v>15000</v>
      </c>
      <c r="L48" s="54">
        <v>43</v>
      </c>
      <c r="M48" s="54">
        <v>4</v>
      </c>
      <c r="N48" s="54">
        <f t="shared" si="6"/>
        <v>3</v>
      </c>
      <c r="O48" s="62" t="e">
        <f t="shared" si="3"/>
        <v>#VALUE!</v>
      </c>
    </row>
    <row r="49" spans="7:15" x14ac:dyDescent="0.25">
      <c r="G49" s="4">
        <v>61</v>
      </c>
      <c r="H49" s="9">
        <v>15000</v>
      </c>
      <c r="L49" s="54">
        <v>44</v>
      </c>
      <c r="M49" s="54">
        <v>4</v>
      </c>
      <c r="N49" s="54">
        <f t="shared" si="6"/>
        <v>3</v>
      </c>
      <c r="O49" s="62" t="e">
        <f t="shared" si="3"/>
        <v>#VALUE!</v>
      </c>
    </row>
    <row r="50" spans="7:15" x14ac:dyDescent="0.25">
      <c r="G50" s="4">
        <v>62</v>
      </c>
      <c r="H50" s="9">
        <v>15000</v>
      </c>
      <c r="L50" s="54">
        <v>45</v>
      </c>
      <c r="M50" s="54">
        <v>4</v>
      </c>
      <c r="N50" s="54">
        <f t="shared" si="6"/>
        <v>3</v>
      </c>
      <c r="O50" s="62" t="e">
        <f t="shared" si="3"/>
        <v>#VALUE!</v>
      </c>
    </row>
    <row r="51" spans="7:15" x14ac:dyDescent="0.25">
      <c r="G51" s="4">
        <v>63</v>
      </c>
      <c r="H51" s="9">
        <v>15000</v>
      </c>
      <c r="L51" s="54">
        <v>46</v>
      </c>
      <c r="M51" s="54">
        <v>4</v>
      </c>
      <c r="N51" s="54">
        <f t="shared" si="6"/>
        <v>3</v>
      </c>
      <c r="O51" s="62" t="e">
        <f t="shared" si="3"/>
        <v>#VALUE!</v>
      </c>
    </row>
    <row r="52" spans="7:15" x14ac:dyDescent="0.25">
      <c r="G52" s="4">
        <v>64</v>
      </c>
      <c r="H52" s="9">
        <v>15000</v>
      </c>
      <c r="L52" s="54">
        <v>47</v>
      </c>
      <c r="M52" s="54">
        <v>4</v>
      </c>
      <c r="N52" s="54">
        <f t="shared" si="6"/>
        <v>3</v>
      </c>
      <c r="O52" s="62" t="e">
        <f t="shared" si="3"/>
        <v>#VALUE!</v>
      </c>
    </row>
    <row r="53" spans="7:15" x14ac:dyDescent="0.25">
      <c r="G53" s="4">
        <v>65</v>
      </c>
      <c r="H53" s="9">
        <v>15000</v>
      </c>
      <c r="L53" s="54">
        <v>48</v>
      </c>
      <c r="M53" s="54">
        <v>4</v>
      </c>
      <c r="N53" s="54">
        <f t="shared" si="6"/>
        <v>3</v>
      </c>
      <c r="O53" s="62" t="e">
        <f t="shared" si="3"/>
        <v>#VALUE!</v>
      </c>
    </row>
    <row r="54" spans="7:15" x14ac:dyDescent="0.25">
      <c r="G54" s="4">
        <v>66</v>
      </c>
      <c r="H54" s="9">
        <v>15000</v>
      </c>
      <c r="L54" s="54">
        <v>49</v>
      </c>
      <c r="M54" s="54">
        <v>5</v>
      </c>
      <c r="N54" s="54">
        <f>+N53+1</f>
        <v>4</v>
      </c>
      <c r="O54" s="62" t="e">
        <f>ROUND(+O53*(1+$O$3),0)</f>
        <v>#VALUE!</v>
      </c>
    </row>
    <row r="55" spans="7:15" x14ac:dyDescent="0.25">
      <c r="G55" s="4">
        <v>67</v>
      </c>
      <c r="H55" s="9">
        <v>15000</v>
      </c>
      <c r="L55" s="54">
        <v>50</v>
      </c>
      <c r="M55" s="54">
        <v>5</v>
      </c>
      <c r="N55" s="54">
        <f t="shared" ref="N55:N65" si="7">+N54</f>
        <v>4</v>
      </c>
      <c r="O55" s="62" t="e">
        <f t="shared" si="3"/>
        <v>#VALUE!</v>
      </c>
    </row>
    <row r="56" spans="7:15" x14ac:dyDescent="0.25">
      <c r="G56" s="4">
        <v>68</v>
      </c>
      <c r="H56" s="9">
        <v>15000</v>
      </c>
      <c r="L56" s="54">
        <v>51</v>
      </c>
      <c r="M56" s="54">
        <v>5</v>
      </c>
      <c r="N56" s="54">
        <f t="shared" si="7"/>
        <v>4</v>
      </c>
      <c r="O56" s="62" t="e">
        <f t="shared" si="3"/>
        <v>#VALUE!</v>
      </c>
    </row>
    <row r="57" spans="7:15" x14ac:dyDescent="0.25">
      <c r="G57" s="4">
        <v>69</v>
      </c>
      <c r="H57" s="9">
        <v>15000</v>
      </c>
      <c r="L57" s="54">
        <v>52</v>
      </c>
      <c r="M57" s="54">
        <v>5</v>
      </c>
      <c r="N57" s="54">
        <f t="shared" si="7"/>
        <v>4</v>
      </c>
      <c r="O57" s="62" t="e">
        <f t="shared" si="3"/>
        <v>#VALUE!</v>
      </c>
    </row>
    <row r="58" spans="7:15" x14ac:dyDescent="0.25">
      <c r="G58" s="4">
        <v>70</v>
      </c>
      <c r="H58" s="9">
        <v>7500</v>
      </c>
      <c r="L58" s="54">
        <v>53</v>
      </c>
      <c r="M58" s="54">
        <v>5</v>
      </c>
      <c r="N58" s="54">
        <f t="shared" si="7"/>
        <v>4</v>
      </c>
      <c r="O58" s="62" t="e">
        <f t="shared" si="3"/>
        <v>#VALUE!</v>
      </c>
    </row>
    <row r="59" spans="7:15" x14ac:dyDescent="0.25">
      <c r="G59" s="4">
        <v>71</v>
      </c>
      <c r="H59" s="9">
        <v>7500</v>
      </c>
      <c r="L59" s="54">
        <v>54</v>
      </c>
      <c r="M59" s="54">
        <v>5</v>
      </c>
      <c r="N59" s="54">
        <f t="shared" si="7"/>
        <v>4</v>
      </c>
      <c r="O59" s="62" t="e">
        <f t="shared" si="3"/>
        <v>#VALUE!</v>
      </c>
    </row>
    <row r="60" spans="7:15" x14ac:dyDescent="0.25">
      <c r="G60" s="4">
        <v>72</v>
      </c>
      <c r="H60" s="9">
        <v>7500</v>
      </c>
      <c r="L60" s="54">
        <v>55</v>
      </c>
      <c r="M60" s="54">
        <v>5</v>
      </c>
      <c r="N60" s="54">
        <f t="shared" si="7"/>
        <v>4</v>
      </c>
      <c r="O60" s="62" t="e">
        <f t="shared" si="3"/>
        <v>#VALUE!</v>
      </c>
    </row>
    <row r="61" spans="7:15" x14ac:dyDescent="0.25">
      <c r="G61" s="4">
        <v>73</v>
      </c>
      <c r="H61" s="9">
        <v>7500</v>
      </c>
      <c r="L61" s="54">
        <v>56</v>
      </c>
      <c r="M61" s="54">
        <v>5</v>
      </c>
      <c r="N61" s="54">
        <f t="shared" si="7"/>
        <v>4</v>
      </c>
      <c r="O61" s="62" t="e">
        <f t="shared" si="3"/>
        <v>#VALUE!</v>
      </c>
    </row>
    <row r="62" spans="7:15" x14ac:dyDescent="0.25">
      <c r="G62" s="4">
        <v>74</v>
      </c>
      <c r="H62" s="9">
        <v>7500</v>
      </c>
      <c r="L62" s="54">
        <v>57</v>
      </c>
      <c r="M62" s="54">
        <v>5</v>
      </c>
      <c r="N62" s="54">
        <f t="shared" si="7"/>
        <v>4</v>
      </c>
      <c r="O62" s="62" t="e">
        <f t="shared" si="3"/>
        <v>#VALUE!</v>
      </c>
    </row>
    <row r="63" spans="7:15" x14ac:dyDescent="0.25">
      <c r="G63" s="2">
        <v>75</v>
      </c>
      <c r="H63" s="9">
        <v>7500</v>
      </c>
      <c r="L63" s="54">
        <v>58</v>
      </c>
      <c r="M63" s="54">
        <v>5</v>
      </c>
      <c r="N63" s="54">
        <f t="shared" si="7"/>
        <v>4</v>
      </c>
      <c r="O63" s="62" t="e">
        <f t="shared" si="3"/>
        <v>#VALUE!</v>
      </c>
    </row>
    <row r="64" spans="7:15" x14ac:dyDescent="0.25">
      <c r="H64" s="9"/>
      <c r="L64" s="54">
        <v>59</v>
      </c>
      <c r="M64" s="54">
        <v>5</v>
      </c>
      <c r="N64" s="54">
        <f t="shared" si="7"/>
        <v>4</v>
      </c>
      <c r="O64" s="62" t="e">
        <f t="shared" si="3"/>
        <v>#VALUE!</v>
      </c>
    </row>
    <row r="65" spans="12:15" x14ac:dyDescent="0.25">
      <c r="L65" s="54">
        <v>60</v>
      </c>
      <c r="M65" s="54">
        <v>5</v>
      </c>
      <c r="N65" s="54">
        <f t="shared" si="7"/>
        <v>4</v>
      </c>
      <c r="O65" s="62" t="e">
        <f t="shared" si="3"/>
        <v>#VALUE!</v>
      </c>
    </row>
    <row r="66" spans="12:15" x14ac:dyDescent="0.25">
      <c r="L66" s="54">
        <v>61</v>
      </c>
      <c r="M66" s="54">
        <v>6</v>
      </c>
      <c r="N66" s="54">
        <f>+N65+1</f>
        <v>5</v>
      </c>
      <c r="O66" s="62" t="e">
        <f>ROUND(+O65*(1+$O$3),0)</f>
        <v>#VALUE!</v>
      </c>
    </row>
    <row r="67" spans="12:15" x14ac:dyDescent="0.25">
      <c r="L67" s="54">
        <v>62</v>
      </c>
      <c r="M67" s="54">
        <v>6</v>
      </c>
      <c r="N67" s="54">
        <f t="shared" ref="N67:N77" si="8">+N66</f>
        <v>5</v>
      </c>
      <c r="O67" s="62" t="e">
        <f t="shared" si="3"/>
        <v>#VALUE!</v>
      </c>
    </row>
    <row r="68" spans="12:15" x14ac:dyDescent="0.25">
      <c r="L68" s="54">
        <v>63</v>
      </c>
      <c r="M68" s="54">
        <v>6</v>
      </c>
      <c r="N68" s="54">
        <f t="shared" si="8"/>
        <v>5</v>
      </c>
      <c r="O68" s="62" t="e">
        <f t="shared" si="3"/>
        <v>#VALUE!</v>
      </c>
    </row>
    <row r="69" spans="12:15" x14ac:dyDescent="0.25">
      <c r="L69" s="54">
        <v>64</v>
      </c>
      <c r="M69" s="54">
        <v>6</v>
      </c>
      <c r="N69" s="54">
        <f t="shared" si="8"/>
        <v>5</v>
      </c>
      <c r="O69" s="62" t="e">
        <f t="shared" si="3"/>
        <v>#VALUE!</v>
      </c>
    </row>
    <row r="70" spans="12:15" x14ac:dyDescent="0.25">
      <c r="L70" s="54">
        <v>65</v>
      </c>
      <c r="M70" s="54">
        <v>6</v>
      </c>
      <c r="N70" s="54">
        <f t="shared" si="8"/>
        <v>5</v>
      </c>
      <c r="O70" s="62" t="e">
        <f t="shared" si="3"/>
        <v>#VALUE!</v>
      </c>
    </row>
    <row r="71" spans="12:15" x14ac:dyDescent="0.25">
      <c r="L71" s="54">
        <v>66</v>
      </c>
      <c r="M71" s="54">
        <v>6</v>
      </c>
      <c r="N71" s="54">
        <f t="shared" si="8"/>
        <v>5</v>
      </c>
      <c r="O71" s="62" t="e">
        <f t="shared" si="3"/>
        <v>#VALUE!</v>
      </c>
    </row>
    <row r="72" spans="12:15" x14ac:dyDescent="0.25">
      <c r="L72" s="54">
        <v>67</v>
      </c>
      <c r="M72" s="54">
        <v>6</v>
      </c>
      <c r="N72" s="54">
        <f t="shared" si="8"/>
        <v>5</v>
      </c>
      <c r="O72" s="62" t="e">
        <f t="shared" ref="O72:O135" si="9">+O71</f>
        <v>#VALUE!</v>
      </c>
    </row>
    <row r="73" spans="12:15" x14ac:dyDescent="0.25">
      <c r="L73" s="54">
        <v>68</v>
      </c>
      <c r="M73" s="54">
        <v>6</v>
      </c>
      <c r="N73" s="54">
        <f t="shared" si="8"/>
        <v>5</v>
      </c>
      <c r="O73" s="62" t="e">
        <f t="shared" si="9"/>
        <v>#VALUE!</v>
      </c>
    </row>
    <row r="74" spans="12:15" x14ac:dyDescent="0.25">
      <c r="L74" s="54">
        <v>69</v>
      </c>
      <c r="M74" s="54">
        <v>6</v>
      </c>
      <c r="N74" s="54">
        <f t="shared" si="8"/>
        <v>5</v>
      </c>
      <c r="O74" s="62" t="e">
        <f t="shared" si="9"/>
        <v>#VALUE!</v>
      </c>
    </row>
    <row r="75" spans="12:15" x14ac:dyDescent="0.25">
      <c r="L75" s="54">
        <v>70</v>
      </c>
      <c r="M75" s="54">
        <v>6</v>
      </c>
      <c r="N75" s="54">
        <f t="shared" si="8"/>
        <v>5</v>
      </c>
      <c r="O75" s="62" t="e">
        <f t="shared" si="9"/>
        <v>#VALUE!</v>
      </c>
    </row>
    <row r="76" spans="12:15" x14ac:dyDescent="0.25">
      <c r="L76" s="54">
        <v>71</v>
      </c>
      <c r="M76" s="54">
        <v>6</v>
      </c>
      <c r="N76" s="54">
        <f t="shared" si="8"/>
        <v>5</v>
      </c>
      <c r="O76" s="62" t="e">
        <f t="shared" si="9"/>
        <v>#VALUE!</v>
      </c>
    </row>
    <row r="77" spans="12:15" x14ac:dyDescent="0.25">
      <c r="L77" s="54">
        <v>72</v>
      </c>
      <c r="M77" s="54">
        <v>6</v>
      </c>
      <c r="N77" s="54">
        <f t="shared" si="8"/>
        <v>5</v>
      </c>
      <c r="O77" s="62" t="e">
        <f t="shared" si="9"/>
        <v>#VALUE!</v>
      </c>
    </row>
    <row r="78" spans="12:15" x14ac:dyDescent="0.25">
      <c r="L78" s="54">
        <v>73</v>
      </c>
      <c r="M78" s="54">
        <v>7</v>
      </c>
      <c r="N78" s="54">
        <f>+N77+1</f>
        <v>6</v>
      </c>
      <c r="O78" s="62" t="e">
        <f>ROUND(+O77*(1+$O$3),0)</f>
        <v>#VALUE!</v>
      </c>
    </row>
    <row r="79" spans="12:15" x14ac:dyDescent="0.25">
      <c r="L79" s="54">
        <v>74</v>
      </c>
      <c r="M79" s="54">
        <v>7</v>
      </c>
      <c r="N79" s="54">
        <f t="shared" ref="N79:N89" si="10">+N78</f>
        <v>6</v>
      </c>
      <c r="O79" s="62" t="e">
        <f t="shared" si="9"/>
        <v>#VALUE!</v>
      </c>
    </row>
    <row r="80" spans="12:15" x14ac:dyDescent="0.25">
      <c r="L80" s="54">
        <v>75</v>
      </c>
      <c r="M80" s="54">
        <v>7</v>
      </c>
      <c r="N80" s="54">
        <f t="shared" si="10"/>
        <v>6</v>
      </c>
      <c r="O80" s="62" t="e">
        <f t="shared" si="9"/>
        <v>#VALUE!</v>
      </c>
    </row>
    <row r="81" spans="12:15" x14ac:dyDescent="0.25">
      <c r="L81" s="54">
        <v>76</v>
      </c>
      <c r="M81" s="54">
        <v>7</v>
      </c>
      <c r="N81" s="54">
        <f t="shared" si="10"/>
        <v>6</v>
      </c>
      <c r="O81" s="62" t="e">
        <f t="shared" si="9"/>
        <v>#VALUE!</v>
      </c>
    </row>
    <row r="82" spans="12:15" x14ac:dyDescent="0.25">
      <c r="L82" s="54">
        <v>77</v>
      </c>
      <c r="M82" s="54">
        <v>7</v>
      </c>
      <c r="N82" s="54">
        <f t="shared" si="10"/>
        <v>6</v>
      </c>
      <c r="O82" s="62" t="e">
        <f t="shared" si="9"/>
        <v>#VALUE!</v>
      </c>
    </row>
    <row r="83" spans="12:15" x14ac:dyDescent="0.25">
      <c r="L83" s="54">
        <v>78</v>
      </c>
      <c r="M83" s="54">
        <v>7</v>
      </c>
      <c r="N83" s="54">
        <f t="shared" si="10"/>
        <v>6</v>
      </c>
      <c r="O83" s="62" t="e">
        <f t="shared" si="9"/>
        <v>#VALUE!</v>
      </c>
    </row>
    <row r="84" spans="12:15" x14ac:dyDescent="0.25">
      <c r="L84" s="54">
        <v>79</v>
      </c>
      <c r="M84" s="54">
        <v>7</v>
      </c>
      <c r="N84" s="54">
        <f t="shared" si="10"/>
        <v>6</v>
      </c>
      <c r="O84" s="62" t="e">
        <f t="shared" si="9"/>
        <v>#VALUE!</v>
      </c>
    </row>
    <row r="85" spans="12:15" x14ac:dyDescent="0.25">
      <c r="L85" s="54">
        <v>80</v>
      </c>
      <c r="M85" s="54">
        <v>7</v>
      </c>
      <c r="N85" s="54">
        <f t="shared" si="10"/>
        <v>6</v>
      </c>
      <c r="O85" s="62" t="e">
        <f t="shared" si="9"/>
        <v>#VALUE!</v>
      </c>
    </row>
    <row r="86" spans="12:15" x14ac:dyDescent="0.25">
      <c r="L86" s="54">
        <v>81</v>
      </c>
      <c r="M86" s="54">
        <v>7</v>
      </c>
      <c r="N86" s="54">
        <f t="shared" si="10"/>
        <v>6</v>
      </c>
      <c r="O86" s="62" t="e">
        <f t="shared" si="9"/>
        <v>#VALUE!</v>
      </c>
    </row>
    <row r="87" spans="12:15" x14ac:dyDescent="0.25">
      <c r="L87" s="54">
        <v>82</v>
      </c>
      <c r="M87" s="54">
        <v>7</v>
      </c>
      <c r="N87" s="54">
        <f t="shared" si="10"/>
        <v>6</v>
      </c>
      <c r="O87" s="62" t="e">
        <f t="shared" si="9"/>
        <v>#VALUE!</v>
      </c>
    </row>
    <row r="88" spans="12:15" x14ac:dyDescent="0.25">
      <c r="L88" s="54">
        <v>83</v>
      </c>
      <c r="M88" s="54">
        <v>7</v>
      </c>
      <c r="N88" s="54">
        <f t="shared" si="10"/>
        <v>6</v>
      </c>
      <c r="O88" s="62" t="e">
        <f t="shared" si="9"/>
        <v>#VALUE!</v>
      </c>
    </row>
    <row r="89" spans="12:15" x14ac:dyDescent="0.25">
      <c r="L89" s="54">
        <v>84</v>
      </c>
      <c r="M89" s="54">
        <v>7</v>
      </c>
      <c r="N89" s="54">
        <f t="shared" si="10"/>
        <v>6</v>
      </c>
      <c r="O89" s="62" t="e">
        <f t="shared" si="9"/>
        <v>#VALUE!</v>
      </c>
    </row>
    <row r="90" spans="12:15" x14ac:dyDescent="0.25">
      <c r="L90" s="54">
        <v>85</v>
      </c>
      <c r="M90" s="54">
        <v>8</v>
      </c>
      <c r="N90" s="54">
        <f>+N89+1</f>
        <v>7</v>
      </c>
      <c r="O90" s="62" t="e">
        <f>ROUND(+O89*(1+$O$3),0)</f>
        <v>#VALUE!</v>
      </c>
    </row>
    <row r="91" spans="12:15" x14ac:dyDescent="0.25">
      <c r="L91" s="54">
        <v>86</v>
      </c>
      <c r="M91" s="54">
        <v>8</v>
      </c>
      <c r="N91" s="54">
        <f t="shared" ref="N91:N101" si="11">+N90</f>
        <v>7</v>
      </c>
      <c r="O91" s="62" t="e">
        <f t="shared" si="9"/>
        <v>#VALUE!</v>
      </c>
    </row>
    <row r="92" spans="12:15" x14ac:dyDescent="0.25">
      <c r="L92" s="54">
        <v>87</v>
      </c>
      <c r="M92" s="54">
        <v>8</v>
      </c>
      <c r="N92" s="54">
        <f t="shared" si="11"/>
        <v>7</v>
      </c>
      <c r="O92" s="62" t="e">
        <f t="shared" si="9"/>
        <v>#VALUE!</v>
      </c>
    </row>
    <row r="93" spans="12:15" x14ac:dyDescent="0.25">
      <c r="L93" s="54">
        <v>88</v>
      </c>
      <c r="M93" s="54">
        <v>8</v>
      </c>
      <c r="N93" s="54">
        <f t="shared" si="11"/>
        <v>7</v>
      </c>
      <c r="O93" s="62" t="e">
        <f t="shared" si="9"/>
        <v>#VALUE!</v>
      </c>
    </row>
    <row r="94" spans="12:15" x14ac:dyDescent="0.25">
      <c r="L94" s="54">
        <v>89</v>
      </c>
      <c r="M94" s="54">
        <v>8</v>
      </c>
      <c r="N94" s="54">
        <f t="shared" si="11"/>
        <v>7</v>
      </c>
      <c r="O94" s="62" t="e">
        <f t="shared" si="9"/>
        <v>#VALUE!</v>
      </c>
    </row>
    <row r="95" spans="12:15" x14ac:dyDescent="0.25">
      <c r="L95" s="54">
        <v>90</v>
      </c>
      <c r="M95" s="54">
        <v>8</v>
      </c>
      <c r="N95" s="54">
        <f t="shared" si="11"/>
        <v>7</v>
      </c>
      <c r="O95" s="62" t="e">
        <f t="shared" si="9"/>
        <v>#VALUE!</v>
      </c>
    </row>
    <row r="96" spans="12:15" x14ac:dyDescent="0.25">
      <c r="L96" s="54">
        <v>91</v>
      </c>
      <c r="M96" s="54">
        <v>8</v>
      </c>
      <c r="N96" s="54">
        <f t="shared" si="11"/>
        <v>7</v>
      </c>
      <c r="O96" s="62" t="e">
        <f t="shared" si="9"/>
        <v>#VALUE!</v>
      </c>
    </row>
    <row r="97" spans="12:15" x14ac:dyDescent="0.25">
      <c r="L97" s="54">
        <v>92</v>
      </c>
      <c r="M97" s="54">
        <v>8</v>
      </c>
      <c r="N97" s="54">
        <f t="shared" si="11"/>
        <v>7</v>
      </c>
      <c r="O97" s="62" t="e">
        <f t="shared" si="9"/>
        <v>#VALUE!</v>
      </c>
    </row>
    <row r="98" spans="12:15" x14ac:dyDescent="0.25">
      <c r="L98" s="54">
        <v>93</v>
      </c>
      <c r="M98" s="54">
        <v>8</v>
      </c>
      <c r="N98" s="54">
        <f t="shared" si="11"/>
        <v>7</v>
      </c>
      <c r="O98" s="62" t="e">
        <f t="shared" si="9"/>
        <v>#VALUE!</v>
      </c>
    </row>
    <row r="99" spans="12:15" x14ac:dyDescent="0.25">
      <c r="L99" s="54">
        <v>94</v>
      </c>
      <c r="M99" s="54">
        <v>8</v>
      </c>
      <c r="N99" s="54">
        <f t="shared" si="11"/>
        <v>7</v>
      </c>
      <c r="O99" s="62" t="e">
        <f t="shared" si="9"/>
        <v>#VALUE!</v>
      </c>
    </row>
    <row r="100" spans="12:15" x14ac:dyDescent="0.25">
      <c r="L100" s="54">
        <v>95</v>
      </c>
      <c r="M100" s="54">
        <v>8</v>
      </c>
      <c r="N100" s="54">
        <f t="shared" si="11"/>
        <v>7</v>
      </c>
      <c r="O100" s="62" t="e">
        <f t="shared" si="9"/>
        <v>#VALUE!</v>
      </c>
    </row>
    <row r="101" spans="12:15" x14ac:dyDescent="0.25">
      <c r="L101" s="54">
        <v>96</v>
      </c>
      <c r="M101" s="54">
        <v>8</v>
      </c>
      <c r="N101" s="54">
        <f t="shared" si="11"/>
        <v>7</v>
      </c>
      <c r="O101" s="62" t="e">
        <f t="shared" si="9"/>
        <v>#VALUE!</v>
      </c>
    </row>
    <row r="102" spans="12:15" x14ac:dyDescent="0.25">
      <c r="L102" s="54">
        <v>97</v>
      </c>
      <c r="M102" s="54">
        <v>9</v>
      </c>
      <c r="N102" s="54">
        <f>+N101+1</f>
        <v>8</v>
      </c>
      <c r="O102" s="62" t="e">
        <f>ROUND(+O101*(1+$O$3),0)</f>
        <v>#VALUE!</v>
      </c>
    </row>
    <row r="103" spans="12:15" x14ac:dyDescent="0.25">
      <c r="L103" s="54">
        <v>98</v>
      </c>
      <c r="M103" s="54">
        <v>9</v>
      </c>
      <c r="N103" s="54">
        <f t="shared" ref="N103:N113" si="12">+N102</f>
        <v>8</v>
      </c>
      <c r="O103" s="62" t="e">
        <f t="shared" si="9"/>
        <v>#VALUE!</v>
      </c>
    </row>
    <row r="104" spans="12:15" x14ac:dyDescent="0.25">
      <c r="L104" s="54">
        <v>99</v>
      </c>
      <c r="M104" s="54">
        <v>9</v>
      </c>
      <c r="N104" s="54">
        <f t="shared" si="12"/>
        <v>8</v>
      </c>
      <c r="O104" s="62" t="e">
        <f t="shared" si="9"/>
        <v>#VALUE!</v>
      </c>
    </row>
    <row r="105" spans="12:15" x14ac:dyDescent="0.25">
      <c r="L105" s="54">
        <v>100</v>
      </c>
      <c r="M105" s="54">
        <v>9</v>
      </c>
      <c r="N105" s="54">
        <f t="shared" si="12"/>
        <v>8</v>
      </c>
      <c r="O105" s="62" t="e">
        <f t="shared" si="9"/>
        <v>#VALUE!</v>
      </c>
    </row>
    <row r="106" spans="12:15" x14ac:dyDescent="0.25">
      <c r="L106" s="54">
        <v>101</v>
      </c>
      <c r="M106" s="54">
        <v>9</v>
      </c>
      <c r="N106" s="54">
        <f t="shared" si="12"/>
        <v>8</v>
      </c>
      <c r="O106" s="62" t="e">
        <f t="shared" si="9"/>
        <v>#VALUE!</v>
      </c>
    </row>
    <row r="107" spans="12:15" x14ac:dyDescent="0.25">
      <c r="L107" s="54">
        <v>102</v>
      </c>
      <c r="M107" s="54">
        <v>9</v>
      </c>
      <c r="N107" s="54">
        <f t="shared" si="12"/>
        <v>8</v>
      </c>
      <c r="O107" s="62" t="e">
        <f t="shared" si="9"/>
        <v>#VALUE!</v>
      </c>
    </row>
    <row r="108" spans="12:15" x14ac:dyDescent="0.25">
      <c r="L108" s="54">
        <v>103</v>
      </c>
      <c r="M108" s="54">
        <v>9</v>
      </c>
      <c r="N108" s="54">
        <f t="shared" si="12"/>
        <v>8</v>
      </c>
      <c r="O108" s="62" t="e">
        <f t="shared" si="9"/>
        <v>#VALUE!</v>
      </c>
    </row>
    <row r="109" spans="12:15" x14ac:dyDescent="0.25">
      <c r="L109" s="54">
        <v>104</v>
      </c>
      <c r="M109" s="54">
        <v>9</v>
      </c>
      <c r="N109" s="54">
        <f t="shared" si="12"/>
        <v>8</v>
      </c>
      <c r="O109" s="62" t="e">
        <f t="shared" si="9"/>
        <v>#VALUE!</v>
      </c>
    </row>
    <row r="110" spans="12:15" x14ac:dyDescent="0.25">
      <c r="L110" s="54">
        <v>105</v>
      </c>
      <c r="M110" s="54">
        <v>9</v>
      </c>
      <c r="N110" s="54">
        <f t="shared" si="12"/>
        <v>8</v>
      </c>
      <c r="O110" s="62" t="e">
        <f t="shared" si="9"/>
        <v>#VALUE!</v>
      </c>
    </row>
    <row r="111" spans="12:15" x14ac:dyDescent="0.25">
      <c r="L111" s="54">
        <v>106</v>
      </c>
      <c r="M111" s="54">
        <v>9</v>
      </c>
      <c r="N111" s="54">
        <f t="shared" si="12"/>
        <v>8</v>
      </c>
      <c r="O111" s="62" t="e">
        <f t="shared" si="9"/>
        <v>#VALUE!</v>
      </c>
    </row>
    <row r="112" spans="12:15" x14ac:dyDescent="0.25">
      <c r="L112" s="54">
        <v>107</v>
      </c>
      <c r="M112" s="54">
        <v>9</v>
      </c>
      <c r="N112" s="54">
        <f t="shared" si="12"/>
        <v>8</v>
      </c>
      <c r="O112" s="62" t="e">
        <f t="shared" si="9"/>
        <v>#VALUE!</v>
      </c>
    </row>
    <row r="113" spans="12:15" x14ac:dyDescent="0.25">
      <c r="L113" s="54">
        <v>108</v>
      </c>
      <c r="M113" s="54">
        <v>9</v>
      </c>
      <c r="N113" s="54">
        <f t="shared" si="12"/>
        <v>8</v>
      </c>
      <c r="O113" s="62" t="e">
        <f t="shared" si="9"/>
        <v>#VALUE!</v>
      </c>
    </row>
    <row r="114" spans="12:15" x14ac:dyDescent="0.25">
      <c r="L114" s="54">
        <v>109</v>
      </c>
      <c r="M114" s="54">
        <v>10</v>
      </c>
      <c r="N114" s="54">
        <f>+N113+1</f>
        <v>9</v>
      </c>
      <c r="O114" s="62" t="e">
        <f>ROUND(+O113*(1+$O$3),0)</f>
        <v>#VALUE!</v>
      </c>
    </row>
    <row r="115" spans="12:15" x14ac:dyDescent="0.25">
      <c r="L115" s="54">
        <v>110</v>
      </c>
      <c r="M115" s="54">
        <v>10</v>
      </c>
      <c r="N115" s="54">
        <f t="shared" ref="N115:N125" si="13">+N114</f>
        <v>9</v>
      </c>
      <c r="O115" s="62" t="e">
        <f t="shared" si="9"/>
        <v>#VALUE!</v>
      </c>
    </row>
    <row r="116" spans="12:15" x14ac:dyDescent="0.25">
      <c r="L116" s="54">
        <v>111</v>
      </c>
      <c r="M116" s="54">
        <v>10</v>
      </c>
      <c r="N116" s="54">
        <f t="shared" si="13"/>
        <v>9</v>
      </c>
      <c r="O116" s="62" t="e">
        <f t="shared" si="9"/>
        <v>#VALUE!</v>
      </c>
    </row>
    <row r="117" spans="12:15" x14ac:dyDescent="0.25">
      <c r="L117" s="54">
        <v>112</v>
      </c>
      <c r="M117" s="54">
        <v>10</v>
      </c>
      <c r="N117" s="54">
        <f t="shared" si="13"/>
        <v>9</v>
      </c>
      <c r="O117" s="62" t="e">
        <f t="shared" si="9"/>
        <v>#VALUE!</v>
      </c>
    </row>
    <row r="118" spans="12:15" x14ac:dyDescent="0.25">
      <c r="L118" s="54">
        <v>113</v>
      </c>
      <c r="M118" s="54">
        <v>10</v>
      </c>
      <c r="N118" s="54">
        <f t="shared" si="13"/>
        <v>9</v>
      </c>
      <c r="O118" s="62" t="e">
        <f t="shared" si="9"/>
        <v>#VALUE!</v>
      </c>
    </row>
    <row r="119" spans="12:15" x14ac:dyDescent="0.25">
      <c r="L119" s="54">
        <v>114</v>
      </c>
      <c r="M119" s="54">
        <v>10</v>
      </c>
      <c r="N119" s="54">
        <f t="shared" si="13"/>
        <v>9</v>
      </c>
      <c r="O119" s="62" t="e">
        <f t="shared" si="9"/>
        <v>#VALUE!</v>
      </c>
    </row>
    <row r="120" spans="12:15" x14ac:dyDescent="0.25">
      <c r="L120" s="54">
        <v>115</v>
      </c>
      <c r="M120" s="54">
        <v>10</v>
      </c>
      <c r="N120" s="54">
        <f t="shared" si="13"/>
        <v>9</v>
      </c>
      <c r="O120" s="62" t="e">
        <f t="shared" si="9"/>
        <v>#VALUE!</v>
      </c>
    </row>
    <row r="121" spans="12:15" x14ac:dyDescent="0.25">
      <c r="L121" s="54">
        <v>116</v>
      </c>
      <c r="M121" s="54">
        <v>10</v>
      </c>
      <c r="N121" s="54">
        <f t="shared" si="13"/>
        <v>9</v>
      </c>
      <c r="O121" s="62" t="e">
        <f t="shared" si="9"/>
        <v>#VALUE!</v>
      </c>
    </row>
    <row r="122" spans="12:15" x14ac:dyDescent="0.25">
      <c r="L122" s="54">
        <v>117</v>
      </c>
      <c r="M122" s="54">
        <v>10</v>
      </c>
      <c r="N122" s="54">
        <f t="shared" si="13"/>
        <v>9</v>
      </c>
      <c r="O122" s="62" t="e">
        <f t="shared" si="9"/>
        <v>#VALUE!</v>
      </c>
    </row>
    <row r="123" spans="12:15" x14ac:dyDescent="0.25">
      <c r="L123" s="54">
        <v>118</v>
      </c>
      <c r="M123" s="54">
        <v>10</v>
      </c>
      <c r="N123" s="54">
        <f t="shared" si="13"/>
        <v>9</v>
      </c>
      <c r="O123" s="62" t="e">
        <f t="shared" si="9"/>
        <v>#VALUE!</v>
      </c>
    </row>
    <row r="124" spans="12:15" x14ac:dyDescent="0.25">
      <c r="L124" s="54">
        <v>119</v>
      </c>
      <c r="M124" s="54">
        <v>10</v>
      </c>
      <c r="N124" s="54">
        <f t="shared" si="13"/>
        <v>9</v>
      </c>
      <c r="O124" s="62" t="e">
        <f t="shared" si="9"/>
        <v>#VALUE!</v>
      </c>
    </row>
    <row r="125" spans="12:15" x14ac:dyDescent="0.25">
      <c r="L125" s="54">
        <v>120</v>
      </c>
      <c r="M125" s="54">
        <v>10</v>
      </c>
      <c r="N125" s="54">
        <f t="shared" si="13"/>
        <v>9</v>
      </c>
      <c r="O125" s="62" t="e">
        <f t="shared" si="9"/>
        <v>#VALUE!</v>
      </c>
    </row>
    <row r="126" spans="12:15" x14ac:dyDescent="0.25">
      <c r="L126" s="54">
        <v>121</v>
      </c>
      <c r="M126" s="54">
        <v>11</v>
      </c>
      <c r="N126" s="54">
        <f>+N125+1</f>
        <v>10</v>
      </c>
      <c r="O126" s="62" t="e">
        <f>ROUND(+O125*(1+$O$3),0)</f>
        <v>#VALUE!</v>
      </c>
    </row>
    <row r="127" spans="12:15" x14ac:dyDescent="0.25">
      <c r="L127" s="54">
        <v>122</v>
      </c>
      <c r="M127" s="54">
        <v>11</v>
      </c>
      <c r="N127" s="54">
        <f t="shared" ref="N127:N137" si="14">+N126</f>
        <v>10</v>
      </c>
      <c r="O127" s="62" t="e">
        <f t="shared" si="9"/>
        <v>#VALUE!</v>
      </c>
    </row>
    <row r="128" spans="12:15" x14ac:dyDescent="0.25">
      <c r="L128" s="54">
        <v>123</v>
      </c>
      <c r="M128" s="54">
        <v>11</v>
      </c>
      <c r="N128" s="54">
        <f t="shared" si="14"/>
        <v>10</v>
      </c>
      <c r="O128" s="62" t="e">
        <f t="shared" si="9"/>
        <v>#VALUE!</v>
      </c>
    </row>
    <row r="129" spans="12:15" x14ac:dyDescent="0.25">
      <c r="L129" s="54">
        <v>124</v>
      </c>
      <c r="M129" s="54">
        <v>11</v>
      </c>
      <c r="N129" s="54">
        <f t="shared" si="14"/>
        <v>10</v>
      </c>
      <c r="O129" s="62" t="e">
        <f t="shared" si="9"/>
        <v>#VALUE!</v>
      </c>
    </row>
    <row r="130" spans="12:15" x14ac:dyDescent="0.25">
      <c r="L130" s="54">
        <v>125</v>
      </c>
      <c r="M130" s="54">
        <v>11</v>
      </c>
      <c r="N130" s="54">
        <f t="shared" si="14"/>
        <v>10</v>
      </c>
      <c r="O130" s="62" t="e">
        <f t="shared" si="9"/>
        <v>#VALUE!</v>
      </c>
    </row>
    <row r="131" spans="12:15" x14ac:dyDescent="0.25">
      <c r="L131" s="54">
        <v>126</v>
      </c>
      <c r="M131" s="54">
        <v>11</v>
      </c>
      <c r="N131" s="54">
        <f t="shared" si="14"/>
        <v>10</v>
      </c>
      <c r="O131" s="62" t="e">
        <f t="shared" si="9"/>
        <v>#VALUE!</v>
      </c>
    </row>
    <row r="132" spans="12:15" x14ac:dyDescent="0.25">
      <c r="L132" s="54">
        <v>127</v>
      </c>
      <c r="M132" s="54">
        <v>11</v>
      </c>
      <c r="N132" s="54">
        <f t="shared" si="14"/>
        <v>10</v>
      </c>
      <c r="O132" s="62" t="e">
        <f t="shared" si="9"/>
        <v>#VALUE!</v>
      </c>
    </row>
    <row r="133" spans="12:15" x14ac:dyDescent="0.25">
      <c r="L133" s="54">
        <v>128</v>
      </c>
      <c r="M133" s="54">
        <v>11</v>
      </c>
      <c r="N133" s="54">
        <f t="shared" si="14"/>
        <v>10</v>
      </c>
      <c r="O133" s="62" t="e">
        <f t="shared" si="9"/>
        <v>#VALUE!</v>
      </c>
    </row>
    <row r="134" spans="12:15" x14ac:dyDescent="0.25">
      <c r="L134" s="54">
        <v>129</v>
      </c>
      <c r="M134" s="54">
        <v>11</v>
      </c>
      <c r="N134" s="54">
        <f t="shared" si="14"/>
        <v>10</v>
      </c>
      <c r="O134" s="62" t="e">
        <f t="shared" si="9"/>
        <v>#VALUE!</v>
      </c>
    </row>
    <row r="135" spans="12:15" x14ac:dyDescent="0.25">
      <c r="L135" s="54">
        <v>130</v>
      </c>
      <c r="M135" s="54">
        <v>11</v>
      </c>
      <c r="N135" s="54">
        <f t="shared" si="14"/>
        <v>10</v>
      </c>
      <c r="O135" s="62" t="e">
        <f t="shared" si="9"/>
        <v>#VALUE!</v>
      </c>
    </row>
    <row r="136" spans="12:15" x14ac:dyDescent="0.25">
      <c r="L136" s="54">
        <v>131</v>
      </c>
      <c r="M136" s="54">
        <v>11</v>
      </c>
      <c r="N136" s="54">
        <f t="shared" si="14"/>
        <v>10</v>
      </c>
      <c r="O136" s="62" t="e">
        <f t="shared" ref="O136:O199" si="15">+O135</f>
        <v>#VALUE!</v>
      </c>
    </row>
    <row r="137" spans="12:15" x14ac:dyDescent="0.25">
      <c r="L137" s="54">
        <v>132</v>
      </c>
      <c r="M137" s="54">
        <v>11</v>
      </c>
      <c r="N137" s="54">
        <f t="shared" si="14"/>
        <v>10</v>
      </c>
      <c r="O137" s="62" t="e">
        <f t="shared" si="15"/>
        <v>#VALUE!</v>
      </c>
    </row>
    <row r="138" spans="12:15" x14ac:dyDescent="0.25">
      <c r="L138" s="54">
        <v>133</v>
      </c>
      <c r="M138" s="54">
        <v>12</v>
      </c>
      <c r="N138" s="54">
        <f>+N137+1</f>
        <v>11</v>
      </c>
      <c r="O138" s="62" t="e">
        <f>ROUND(+O137*(1+$O$3),0)</f>
        <v>#VALUE!</v>
      </c>
    </row>
    <row r="139" spans="12:15" x14ac:dyDescent="0.25">
      <c r="L139" s="54">
        <v>134</v>
      </c>
      <c r="M139" s="54">
        <v>12</v>
      </c>
      <c r="N139" s="54">
        <f t="shared" ref="N139:N149" si="16">+N138</f>
        <v>11</v>
      </c>
      <c r="O139" s="62" t="e">
        <f t="shared" si="15"/>
        <v>#VALUE!</v>
      </c>
    </row>
    <row r="140" spans="12:15" x14ac:dyDescent="0.25">
      <c r="L140" s="54">
        <v>135</v>
      </c>
      <c r="M140" s="54">
        <v>12</v>
      </c>
      <c r="N140" s="54">
        <f t="shared" si="16"/>
        <v>11</v>
      </c>
      <c r="O140" s="62" t="e">
        <f t="shared" si="15"/>
        <v>#VALUE!</v>
      </c>
    </row>
    <row r="141" spans="12:15" x14ac:dyDescent="0.25">
      <c r="L141" s="54">
        <v>136</v>
      </c>
      <c r="M141" s="54">
        <v>12</v>
      </c>
      <c r="N141" s="54">
        <f t="shared" si="16"/>
        <v>11</v>
      </c>
      <c r="O141" s="62" t="e">
        <f t="shared" si="15"/>
        <v>#VALUE!</v>
      </c>
    </row>
    <row r="142" spans="12:15" x14ac:dyDescent="0.25">
      <c r="L142" s="54">
        <v>137</v>
      </c>
      <c r="M142" s="54">
        <v>12</v>
      </c>
      <c r="N142" s="54">
        <f t="shared" si="16"/>
        <v>11</v>
      </c>
      <c r="O142" s="62" t="e">
        <f t="shared" si="15"/>
        <v>#VALUE!</v>
      </c>
    </row>
    <row r="143" spans="12:15" x14ac:dyDescent="0.25">
      <c r="L143" s="54">
        <v>138</v>
      </c>
      <c r="M143" s="54">
        <v>12</v>
      </c>
      <c r="N143" s="54">
        <f t="shared" si="16"/>
        <v>11</v>
      </c>
      <c r="O143" s="62" t="e">
        <f t="shared" si="15"/>
        <v>#VALUE!</v>
      </c>
    </row>
    <row r="144" spans="12:15" x14ac:dyDescent="0.25">
      <c r="L144" s="54">
        <v>139</v>
      </c>
      <c r="M144" s="54">
        <v>12</v>
      </c>
      <c r="N144" s="54">
        <f t="shared" si="16"/>
        <v>11</v>
      </c>
      <c r="O144" s="62" t="e">
        <f t="shared" si="15"/>
        <v>#VALUE!</v>
      </c>
    </row>
    <row r="145" spans="12:15" x14ac:dyDescent="0.25">
      <c r="L145" s="54">
        <v>140</v>
      </c>
      <c r="M145" s="54">
        <v>12</v>
      </c>
      <c r="N145" s="54">
        <f t="shared" si="16"/>
        <v>11</v>
      </c>
      <c r="O145" s="62" t="e">
        <f t="shared" si="15"/>
        <v>#VALUE!</v>
      </c>
    </row>
    <row r="146" spans="12:15" x14ac:dyDescent="0.25">
      <c r="L146" s="54">
        <v>141</v>
      </c>
      <c r="M146" s="54">
        <v>12</v>
      </c>
      <c r="N146" s="54">
        <f t="shared" si="16"/>
        <v>11</v>
      </c>
      <c r="O146" s="62" t="e">
        <f t="shared" si="15"/>
        <v>#VALUE!</v>
      </c>
    </row>
    <row r="147" spans="12:15" x14ac:dyDescent="0.25">
      <c r="L147" s="54">
        <v>142</v>
      </c>
      <c r="M147" s="54">
        <v>12</v>
      </c>
      <c r="N147" s="54">
        <f t="shared" si="16"/>
        <v>11</v>
      </c>
      <c r="O147" s="62" t="e">
        <f t="shared" si="15"/>
        <v>#VALUE!</v>
      </c>
    </row>
    <row r="148" spans="12:15" x14ac:dyDescent="0.25">
      <c r="L148" s="54">
        <v>143</v>
      </c>
      <c r="M148" s="54">
        <v>12</v>
      </c>
      <c r="N148" s="54">
        <f t="shared" si="16"/>
        <v>11</v>
      </c>
      <c r="O148" s="62" t="e">
        <f t="shared" si="15"/>
        <v>#VALUE!</v>
      </c>
    </row>
    <row r="149" spans="12:15" x14ac:dyDescent="0.25">
      <c r="L149" s="54">
        <v>144</v>
      </c>
      <c r="M149" s="54">
        <v>12</v>
      </c>
      <c r="N149" s="54">
        <f t="shared" si="16"/>
        <v>11</v>
      </c>
      <c r="O149" s="62" t="e">
        <f t="shared" si="15"/>
        <v>#VALUE!</v>
      </c>
    </row>
    <row r="150" spans="12:15" x14ac:dyDescent="0.25">
      <c r="L150" s="54">
        <v>145</v>
      </c>
      <c r="M150" s="54">
        <v>13</v>
      </c>
      <c r="N150" s="54">
        <f>+N149+1</f>
        <v>12</v>
      </c>
      <c r="O150" s="62" t="e">
        <f>ROUND(+O149*(1+$O$3),0)</f>
        <v>#VALUE!</v>
      </c>
    </row>
    <row r="151" spans="12:15" x14ac:dyDescent="0.25">
      <c r="L151" s="54">
        <v>146</v>
      </c>
      <c r="M151" s="54">
        <v>13</v>
      </c>
      <c r="N151" s="54">
        <f t="shared" ref="N151:N161" si="17">+N150</f>
        <v>12</v>
      </c>
      <c r="O151" s="62" t="e">
        <f t="shared" si="15"/>
        <v>#VALUE!</v>
      </c>
    </row>
    <row r="152" spans="12:15" x14ac:dyDescent="0.25">
      <c r="L152" s="54">
        <v>147</v>
      </c>
      <c r="M152" s="54">
        <v>13</v>
      </c>
      <c r="N152" s="54">
        <f t="shared" si="17"/>
        <v>12</v>
      </c>
      <c r="O152" s="62" t="e">
        <f t="shared" si="15"/>
        <v>#VALUE!</v>
      </c>
    </row>
    <row r="153" spans="12:15" x14ac:dyDescent="0.25">
      <c r="L153" s="54">
        <v>148</v>
      </c>
      <c r="M153" s="54">
        <v>13</v>
      </c>
      <c r="N153" s="54">
        <f t="shared" si="17"/>
        <v>12</v>
      </c>
      <c r="O153" s="62" t="e">
        <f t="shared" si="15"/>
        <v>#VALUE!</v>
      </c>
    </row>
    <row r="154" spans="12:15" x14ac:dyDescent="0.25">
      <c r="L154" s="54">
        <v>149</v>
      </c>
      <c r="M154" s="54">
        <v>13</v>
      </c>
      <c r="N154" s="54">
        <f t="shared" si="17"/>
        <v>12</v>
      </c>
      <c r="O154" s="62" t="e">
        <f t="shared" si="15"/>
        <v>#VALUE!</v>
      </c>
    </row>
    <row r="155" spans="12:15" x14ac:dyDescent="0.25">
      <c r="L155" s="54">
        <v>150</v>
      </c>
      <c r="M155" s="54">
        <v>13</v>
      </c>
      <c r="N155" s="54">
        <f t="shared" si="17"/>
        <v>12</v>
      </c>
      <c r="O155" s="62" t="e">
        <f t="shared" si="15"/>
        <v>#VALUE!</v>
      </c>
    </row>
    <row r="156" spans="12:15" x14ac:dyDescent="0.25">
      <c r="L156" s="54">
        <v>151</v>
      </c>
      <c r="M156" s="54">
        <v>13</v>
      </c>
      <c r="N156" s="54">
        <f t="shared" si="17"/>
        <v>12</v>
      </c>
      <c r="O156" s="62" t="e">
        <f t="shared" si="15"/>
        <v>#VALUE!</v>
      </c>
    </row>
    <row r="157" spans="12:15" x14ac:dyDescent="0.25">
      <c r="L157" s="54">
        <v>152</v>
      </c>
      <c r="M157" s="54">
        <v>13</v>
      </c>
      <c r="N157" s="54">
        <f t="shared" si="17"/>
        <v>12</v>
      </c>
      <c r="O157" s="62" t="e">
        <f t="shared" si="15"/>
        <v>#VALUE!</v>
      </c>
    </row>
    <row r="158" spans="12:15" x14ac:dyDescent="0.25">
      <c r="L158" s="54">
        <v>153</v>
      </c>
      <c r="M158" s="54">
        <v>13</v>
      </c>
      <c r="N158" s="54">
        <f t="shared" si="17"/>
        <v>12</v>
      </c>
      <c r="O158" s="62" t="e">
        <f t="shared" si="15"/>
        <v>#VALUE!</v>
      </c>
    </row>
    <row r="159" spans="12:15" x14ac:dyDescent="0.25">
      <c r="L159" s="54">
        <v>154</v>
      </c>
      <c r="M159" s="54">
        <v>13</v>
      </c>
      <c r="N159" s="54">
        <f t="shared" si="17"/>
        <v>12</v>
      </c>
      <c r="O159" s="62" t="e">
        <f t="shared" si="15"/>
        <v>#VALUE!</v>
      </c>
    </row>
    <row r="160" spans="12:15" x14ac:dyDescent="0.25">
      <c r="L160" s="54">
        <v>155</v>
      </c>
      <c r="M160" s="54">
        <v>13</v>
      </c>
      <c r="N160" s="54">
        <f t="shared" si="17"/>
        <v>12</v>
      </c>
      <c r="O160" s="62" t="e">
        <f t="shared" si="15"/>
        <v>#VALUE!</v>
      </c>
    </row>
    <row r="161" spans="12:15" x14ac:dyDescent="0.25">
      <c r="L161" s="54">
        <v>156</v>
      </c>
      <c r="M161" s="54">
        <v>13</v>
      </c>
      <c r="N161" s="54">
        <f t="shared" si="17"/>
        <v>12</v>
      </c>
      <c r="O161" s="62" t="e">
        <f t="shared" si="15"/>
        <v>#VALUE!</v>
      </c>
    </row>
    <row r="162" spans="12:15" x14ac:dyDescent="0.25">
      <c r="L162" s="54">
        <v>157</v>
      </c>
      <c r="M162" s="54">
        <v>14</v>
      </c>
      <c r="N162" s="54">
        <f>+N161+1</f>
        <v>13</v>
      </c>
      <c r="O162" s="62" t="e">
        <f>ROUND(+O161*(1+$O$3),0)</f>
        <v>#VALUE!</v>
      </c>
    </row>
    <row r="163" spans="12:15" x14ac:dyDescent="0.25">
      <c r="L163" s="54">
        <v>158</v>
      </c>
      <c r="M163" s="54">
        <v>14</v>
      </c>
      <c r="N163" s="54">
        <f t="shared" ref="N163:N173" si="18">+N162</f>
        <v>13</v>
      </c>
      <c r="O163" s="62" t="e">
        <f t="shared" si="15"/>
        <v>#VALUE!</v>
      </c>
    </row>
    <row r="164" spans="12:15" x14ac:dyDescent="0.25">
      <c r="L164" s="54">
        <v>159</v>
      </c>
      <c r="M164" s="54">
        <v>14</v>
      </c>
      <c r="N164" s="54">
        <f t="shared" si="18"/>
        <v>13</v>
      </c>
      <c r="O164" s="62" t="e">
        <f t="shared" si="15"/>
        <v>#VALUE!</v>
      </c>
    </row>
    <row r="165" spans="12:15" x14ac:dyDescent="0.25">
      <c r="L165" s="54">
        <v>160</v>
      </c>
      <c r="M165" s="54">
        <v>14</v>
      </c>
      <c r="N165" s="54">
        <f t="shared" si="18"/>
        <v>13</v>
      </c>
      <c r="O165" s="62" t="e">
        <f t="shared" si="15"/>
        <v>#VALUE!</v>
      </c>
    </row>
    <row r="166" spans="12:15" x14ac:dyDescent="0.25">
      <c r="L166" s="54">
        <v>161</v>
      </c>
      <c r="M166" s="54">
        <v>14</v>
      </c>
      <c r="N166" s="54">
        <f t="shared" si="18"/>
        <v>13</v>
      </c>
      <c r="O166" s="62" t="e">
        <f t="shared" si="15"/>
        <v>#VALUE!</v>
      </c>
    </row>
    <row r="167" spans="12:15" x14ac:dyDescent="0.25">
      <c r="L167" s="54">
        <v>162</v>
      </c>
      <c r="M167" s="54">
        <v>14</v>
      </c>
      <c r="N167" s="54">
        <f t="shared" si="18"/>
        <v>13</v>
      </c>
      <c r="O167" s="62" t="e">
        <f t="shared" si="15"/>
        <v>#VALUE!</v>
      </c>
    </row>
    <row r="168" spans="12:15" x14ac:dyDescent="0.25">
      <c r="L168" s="54">
        <v>163</v>
      </c>
      <c r="M168" s="54">
        <v>14</v>
      </c>
      <c r="N168" s="54">
        <f t="shared" si="18"/>
        <v>13</v>
      </c>
      <c r="O168" s="62" t="e">
        <f t="shared" si="15"/>
        <v>#VALUE!</v>
      </c>
    </row>
    <row r="169" spans="12:15" x14ac:dyDescent="0.25">
      <c r="L169" s="54">
        <v>164</v>
      </c>
      <c r="M169" s="54">
        <v>14</v>
      </c>
      <c r="N169" s="54">
        <f t="shared" si="18"/>
        <v>13</v>
      </c>
      <c r="O169" s="62" t="e">
        <f t="shared" si="15"/>
        <v>#VALUE!</v>
      </c>
    </row>
    <row r="170" spans="12:15" x14ac:dyDescent="0.25">
      <c r="L170" s="54">
        <v>165</v>
      </c>
      <c r="M170" s="54">
        <v>14</v>
      </c>
      <c r="N170" s="54">
        <f t="shared" si="18"/>
        <v>13</v>
      </c>
      <c r="O170" s="62" t="e">
        <f t="shared" si="15"/>
        <v>#VALUE!</v>
      </c>
    </row>
    <row r="171" spans="12:15" x14ac:dyDescent="0.25">
      <c r="L171" s="54">
        <v>166</v>
      </c>
      <c r="M171" s="54">
        <v>14</v>
      </c>
      <c r="N171" s="54">
        <f t="shared" si="18"/>
        <v>13</v>
      </c>
      <c r="O171" s="62" t="e">
        <f t="shared" si="15"/>
        <v>#VALUE!</v>
      </c>
    </row>
    <row r="172" spans="12:15" x14ac:dyDescent="0.25">
      <c r="L172" s="54">
        <v>167</v>
      </c>
      <c r="M172" s="54">
        <v>14</v>
      </c>
      <c r="N172" s="54">
        <f t="shared" si="18"/>
        <v>13</v>
      </c>
      <c r="O172" s="62" t="e">
        <f t="shared" si="15"/>
        <v>#VALUE!</v>
      </c>
    </row>
    <row r="173" spans="12:15" x14ac:dyDescent="0.25">
      <c r="L173" s="54">
        <v>168</v>
      </c>
      <c r="M173" s="54">
        <v>14</v>
      </c>
      <c r="N173" s="54">
        <f t="shared" si="18"/>
        <v>13</v>
      </c>
      <c r="O173" s="62" t="e">
        <f t="shared" si="15"/>
        <v>#VALUE!</v>
      </c>
    </row>
    <row r="174" spans="12:15" x14ac:dyDescent="0.25">
      <c r="L174" s="54">
        <v>169</v>
      </c>
      <c r="M174" s="54">
        <v>15</v>
      </c>
      <c r="N174" s="54">
        <f>+N173+1</f>
        <v>14</v>
      </c>
      <c r="O174" s="62" t="e">
        <f>ROUND(+O173*(1+$O$3),0)</f>
        <v>#VALUE!</v>
      </c>
    </row>
    <row r="175" spans="12:15" x14ac:dyDescent="0.25">
      <c r="L175" s="54">
        <v>170</v>
      </c>
      <c r="M175" s="54">
        <v>15</v>
      </c>
      <c r="N175" s="54">
        <f t="shared" ref="N175:N185" si="19">+N174</f>
        <v>14</v>
      </c>
      <c r="O175" s="62" t="e">
        <f t="shared" si="15"/>
        <v>#VALUE!</v>
      </c>
    </row>
    <row r="176" spans="12:15" x14ac:dyDescent="0.25">
      <c r="L176" s="54">
        <v>171</v>
      </c>
      <c r="M176" s="54">
        <v>15</v>
      </c>
      <c r="N176" s="54">
        <f t="shared" si="19"/>
        <v>14</v>
      </c>
      <c r="O176" s="62" t="e">
        <f t="shared" si="15"/>
        <v>#VALUE!</v>
      </c>
    </row>
    <row r="177" spans="12:15" x14ac:dyDescent="0.25">
      <c r="L177" s="54">
        <v>172</v>
      </c>
      <c r="M177" s="54">
        <v>15</v>
      </c>
      <c r="N177" s="54">
        <f t="shared" si="19"/>
        <v>14</v>
      </c>
      <c r="O177" s="62" t="e">
        <f t="shared" si="15"/>
        <v>#VALUE!</v>
      </c>
    </row>
    <row r="178" spans="12:15" x14ac:dyDescent="0.25">
      <c r="L178" s="54">
        <v>173</v>
      </c>
      <c r="M178" s="54">
        <v>15</v>
      </c>
      <c r="N178" s="54">
        <f t="shared" si="19"/>
        <v>14</v>
      </c>
      <c r="O178" s="62" t="e">
        <f t="shared" si="15"/>
        <v>#VALUE!</v>
      </c>
    </row>
    <row r="179" spans="12:15" x14ac:dyDescent="0.25">
      <c r="L179" s="54">
        <v>174</v>
      </c>
      <c r="M179" s="54">
        <v>15</v>
      </c>
      <c r="N179" s="54">
        <f t="shared" si="19"/>
        <v>14</v>
      </c>
      <c r="O179" s="62" t="e">
        <f t="shared" si="15"/>
        <v>#VALUE!</v>
      </c>
    </row>
    <row r="180" spans="12:15" x14ac:dyDescent="0.25">
      <c r="L180" s="54">
        <v>175</v>
      </c>
      <c r="M180" s="54">
        <v>15</v>
      </c>
      <c r="N180" s="54">
        <f t="shared" si="19"/>
        <v>14</v>
      </c>
      <c r="O180" s="62" t="e">
        <f t="shared" si="15"/>
        <v>#VALUE!</v>
      </c>
    </row>
    <row r="181" spans="12:15" x14ac:dyDescent="0.25">
      <c r="L181" s="54">
        <v>176</v>
      </c>
      <c r="M181" s="54">
        <v>15</v>
      </c>
      <c r="N181" s="54">
        <f t="shared" si="19"/>
        <v>14</v>
      </c>
      <c r="O181" s="62" t="e">
        <f t="shared" si="15"/>
        <v>#VALUE!</v>
      </c>
    </row>
    <row r="182" spans="12:15" x14ac:dyDescent="0.25">
      <c r="L182" s="54">
        <v>177</v>
      </c>
      <c r="M182" s="54">
        <v>15</v>
      </c>
      <c r="N182" s="54">
        <f t="shared" si="19"/>
        <v>14</v>
      </c>
      <c r="O182" s="62" t="e">
        <f t="shared" si="15"/>
        <v>#VALUE!</v>
      </c>
    </row>
    <row r="183" spans="12:15" x14ac:dyDescent="0.25">
      <c r="L183" s="54">
        <v>178</v>
      </c>
      <c r="M183" s="54">
        <v>15</v>
      </c>
      <c r="N183" s="54">
        <f t="shared" si="19"/>
        <v>14</v>
      </c>
      <c r="O183" s="62" t="e">
        <f t="shared" si="15"/>
        <v>#VALUE!</v>
      </c>
    </row>
    <row r="184" spans="12:15" x14ac:dyDescent="0.25">
      <c r="L184" s="54">
        <v>179</v>
      </c>
      <c r="M184" s="54">
        <v>15</v>
      </c>
      <c r="N184" s="54">
        <f t="shared" si="19"/>
        <v>14</v>
      </c>
      <c r="O184" s="62" t="e">
        <f t="shared" si="15"/>
        <v>#VALUE!</v>
      </c>
    </row>
    <row r="185" spans="12:15" x14ac:dyDescent="0.25">
      <c r="L185" s="54">
        <v>180</v>
      </c>
      <c r="M185" s="54">
        <v>15</v>
      </c>
      <c r="N185" s="54">
        <f t="shared" si="19"/>
        <v>14</v>
      </c>
      <c r="O185" s="62" t="e">
        <f t="shared" si="15"/>
        <v>#VALUE!</v>
      </c>
    </row>
    <row r="186" spans="12:15" x14ac:dyDescent="0.25">
      <c r="L186" s="54">
        <v>181</v>
      </c>
      <c r="M186" s="54">
        <v>16</v>
      </c>
      <c r="N186" s="54">
        <f>+N185+1</f>
        <v>15</v>
      </c>
      <c r="O186" s="62" t="e">
        <f>ROUND(+O185*(1+$O$3),0)</f>
        <v>#VALUE!</v>
      </c>
    </row>
    <row r="187" spans="12:15" x14ac:dyDescent="0.25">
      <c r="L187" s="54">
        <v>182</v>
      </c>
      <c r="M187" s="54">
        <v>16</v>
      </c>
      <c r="N187" s="54">
        <f t="shared" ref="N187:N197" si="20">+N186</f>
        <v>15</v>
      </c>
      <c r="O187" s="62" t="e">
        <f t="shared" si="15"/>
        <v>#VALUE!</v>
      </c>
    </row>
    <row r="188" spans="12:15" x14ac:dyDescent="0.25">
      <c r="L188" s="54">
        <v>183</v>
      </c>
      <c r="M188" s="54">
        <v>16</v>
      </c>
      <c r="N188" s="54">
        <f t="shared" si="20"/>
        <v>15</v>
      </c>
      <c r="O188" s="62" t="e">
        <f t="shared" si="15"/>
        <v>#VALUE!</v>
      </c>
    </row>
    <row r="189" spans="12:15" x14ac:dyDescent="0.25">
      <c r="L189" s="54">
        <v>184</v>
      </c>
      <c r="M189" s="54">
        <v>16</v>
      </c>
      <c r="N189" s="54">
        <f t="shared" si="20"/>
        <v>15</v>
      </c>
      <c r="O189" s="62" t="e">
        <f t="shared" si="15"/>
        <v>#VALUE!</v>
      </c>
    </row>
    <row r="190" spans="12:15" x14ac:dyDescent="0.25">
      <c r="L190" s="54">
        <v>185</v>
      </c>
      <c r="M190" s="54">
        <v>16</v>
      </c>
      <c r="N190" s="54">
        <f t="shared" si="20"/>
        <v>15</v>
      </c>
      <c r="O190" s="62" t="e">
        <f t="shared" si="15"/>
        <v>#VALUE!</v>
      </c>
    </row>
    <row r="191" spans="12:15" x14ac:dyDescent="0.25">
      <c r="L191" s="54">
        <v>186</v>
      </c>
      <c r="M191" s="54">
        <v>16</v>
      </c>
      <c r="N191" s="54">
        <f t="shared" si="20"/>
        <v>15</v>
      </c>
      <c r="O191" s="62" t="e">
        <f t="shared" si="15"/>
        <v>#VALUE!</v>
      </c>
    </row>
    <row r="192" spans="12:15" x14ac:dyDescent="0.25">
      <c r="L192" s="54">
        <v>187</v>
      </c>
      <c r="M192" s="54">
        <v>16</v>
      </c>
      <c r="N192" s="54">
        <f t="shared" si="20"/>
        <v>15</v>
      </c>
      <c r="O192" s="62" t="e">
        <f t="shared" si="15"/>
        <v>#VALUE!</v>
      </c>
    </row>
    <row r="193" spans="12:15" x14ac:dyDescent="0.25">
      <c r="L193" s="54">
        <v>188</v>
      </c>
      <c r="M193" s="54">
        <v>16</v>
      </c>
      <c r="N193" s="54">
        <f t="shared" si="20"/>
        <v>15</v>
      </c>
      <c r="O193" s="62" t="e">
        <f t="shared" si="15"/>
        <v>#VALUE!</v>
      </c>
    </row>
    <row r="194" spans="12:15" x14ac:dyDescent="0.25">
      <c r="L194" s="54">
        <v>189</v>
      </c>
      <c r="M194" s="54">
        <v>16</v>
      </c>
      <c r="N194" s="54">
        <f t="shared" si="20"/>
        <v>15</v>
      </c>
      <c r="O194" s="62" t="e">
        <f t="shared" si="15"/>
        <v>#VALUE!</v>
      </c>
    </row>
    <row r="195" spans="12:15" x14ac:dyDescent="0.25">
      <c r="L195" s="54">
        <v>190</v>
      </c>
      <c r="M195" s="54">
        <v>16</v>
      </c>
      <c r="N195" s="54">
        <f t="shared" si="20"/>
        <v>15</v>
      </c>
      <c r="O195" s="62" t="e">
        <f t="shared" si="15"/>
        <v>#VALUE!</v>
      </c>
    </row>
    <row r="196" spans="12:15" x14ac:dyDescent="0.25">
      <c r="L196" s="54">
        <v>191</v>
      </c>
      <c r="M196" s="54">
        <v>16</v>
      </c>
      <c r="N196" s="54">
        <f t="shared" si="20"/>
        <v>15</v>
      </c>
      <c r="O196" s="62" t="e">
        <f t="shared" si="15"/>
        <v>#VALUE!</v>
      </c>
    </row>
    <row r="197" spans="12:15" x14ac:dyDescent="0.25">
      <c r="L197" s="54">
        <v>192</v>
      </c>
      <c r="M197" s="54">
        <v>16</v>
      </c>
      <c r="N197" s="54">
        <f t="shared" si="20"/>
        <v>15</v>
      </c>
      <c r="O197" s="62" t="e">
        <f t="shared" si="15"/>
        <v>#VALUE!</v>
      </c>
    </row>
    <row r="198" spans="12:15" x14ac:dyDescent="0.25">
      <c r="L198" s="54">
        <v>193</v>
      </c>
      <c r="M198" s="54">
        <v>17</v>
      </c>
      <c r="N198" s="54">
        <f>+N197+1</f>
        <v>16</v>
      </c>
      <c r="O198" s="62" t="e">
        <f>ROUND(+O197*(1+$O$3),0)</f>
        <v>#VALUE!</v>
      </c>
    </row>
    <row r="199" spans="12:15" x14ac:dyDescent="0.25">
      <c r="L199" s="54">
        <v>194</v>
      </c>
      <c r="M199" s="54">
        <v>17</v>
      </c>
      <c r="N199" s="54">
        <f t="shared" ref="N199:N209" si="21">+N198</f>
        <v>16</v>
      </c>
      <c r="O199" s="62" t="e">
        <f t="shared" si="15"/>
        <v>#VALUE!</v>
      </c>
    </row>
    <row r="200" spans="12:15" x14ac:dyDescent="0.25">
      <c r="L200" s="54">
        <v>195</v>
      </c>
      <c r="M200" s="54">
        <v>17</v>
      </c>
      <c r="N200" s="54">
        <f t="shared" si="21"/>
        <v>16</v>
      </c>
      <c r="O200" s="62" t="e">
        <f t="shared" ref="O200:O263" si="22">+O199</f>
        <v>#VALUE!</v>
      </c>
    </row>
    <row r="201" spans="12:15" x14ac:dyDescent="0.25">
      <c r="L201" s="54">
        <v>196</v>
      </c>
      <c r="M201" s="54">
        <v>17</v>
      </c>
      <c r="N201" s="54">
        <f t="shared" si="21"/>
        <v>16</v>
      </c>
      <c r="O201" s="62" t="e">
        <f t="shared" si="22"/>
        <v>#VALUE!</v>
      </c>
    </row>
    <row r="202" spans="12:15" x14ac:dyDescent="0.25">
      <c r="L202" s="54">
        <v>197</v>
      </c>
      <c r="M202" s="54">
        <v>17</v>
      </c>
      <c r="N202" s="54">
        <f t="shared" si="21"/>
        <v>16</v>
      </c>
      <c r="O202" s="62" t="e">
        <f t="shared" si="22"/>
        <v>#VALUE!</v>
      </c>
    </row>
    <row r="203" spans="12:15" x14ac:dyDescent="0.25">
      <c r="L203" s="54">
        <v>198</v>
      </c>
      <c r="M203" s="54">
        <v>17</v>
      </c>
      <c r="N203" s="54">
        <f t="shared" si="21"/>
        <v>16</v>
      </c>
      <c r="O203" s="62" t="e">
        <f t="shared" si="22"/>
        <v>#VALUE!</v>
      </c>
    </row>
    <row r="204" spans="12:15" x14ac:dyDescent="0.25">
      <c r="L204" s="54">
        <v>199</v>
      </c>
      <c r="M204" s="54">
        <v>17</v>
      </c>
      <c r="N204" s="54">
        <f t="shared" si="21"/>
        <v>16</v>
      </c>
      <c r="O204" s="62" t="e">
        <f t="shared" si="22"/>
        <v>#VALUE!</v>
      </c>
    </row>
    <row r="205" spans="12:15" x14ac:dyDescent="0.25">
      <c r="L205" s="54">
        <v>200</v>
      </c>
      <c r="M205" s="54">
        <v>17</v>
      </c>
      <c r="N205" s="54">
        <f t="shared" si="21"/>
        <v>16</v>
      </c>
      <c r="O205" s="62" t="e">
        <f t="shared" si="22"/>
        <v>#VALUE!</v>
      </c>
    </row>
    <row r="206" spans="12:15" x14ac:dyDescent="0.25">
      <c r="L206" s="54">
        <v>201</v>
      </c>
      <c r="M206" s="54">
        <v>17</v>
      </c>
      <c r="N206" s="54">
        <f t="shared" si="21"/>
        <v>16</v>
      </c>
      <c r="O206" s="62" t="e">
        <f t="shared" si="22"/>
        <v>#VALUE!</v>
      </c>
    </row>
    <row r="207" spans="12:15" x14ac:dyDescent="0.25">
      <c r="L207" s="54">
        <v>202</v>
      </c>
      <c r="M207" s="54">
        <v>17</v>
      </c>
      <c r="N207" s="54">
        <f t="shared" si="21"/>
        <v>16</v>
      </c>
      <c r="O207" s="62" t="e">
        <f t="shared" si="22"/>
        <v>#VALUE!</v>
      </c>
    </row>
    <row r="208" spans="12:15" x14ac:dyDescent="0.25">
      <c r="L208" s="54">
        <v>203</v>
      </c>
      <c r="M208" s="54">
        <v>17</v>
      </c>
      <c r="N208" s="54">
        <f t="shared" si="21"/>
        <v>16</v>
      </c>
      <c r="O208" s="62" t="e">
        <f t="shared" si="22"/>
        <v>#VALUE!</v>
      </c>
    </row>
    <row r="209" spans="12:15" x14ac:dyDescent="0.25">
      <c r="L209" s="54">
        <v>204</v>
      </c>
      <c r="M209" s="54">
        <v>17</v>
      </c>
      <c r="N209" s="54">
        <f t="shared" si="21"/>
        <v>16</v>
      </c>
      <c r="O209" s="62" t="e">
        <f t="shared" si="22"/>
        <v>#VALUE!</v>
      </c>
    </row>
    <row r="210" spans="12:15" x14ac:dyDescent="0.25">
      <c r="L210" s="54">
        <v>205</v>
      </c>
      <c r="M210" s="54">
        <v>18</v>
      </c>
      <c r="N210" s="54">
        <f>+N209+1</f>
        <v>17</v>
      </c>
      <c r="O210" s="62" t="e">
        <f>ROUND(+O209*(1+$O$3),0)</f>
        <v>#VALUE!</v>
      </c>
    </row>
    <row r="211" spans="12:15" x14ac:dyDescent="0.25">
      <c r="L211" s="54">
        <v>206</v>
      </c>
      <c r="M211" s="54">
        <v>18</v>
      </c>
      <c r="N211" s="54">
        <f t="shared" ref="N211:N221" si="23">+N210</f>
        <v>17</v>
      </c>
      <c r="O211" s="62" t="e">
        <f t="shared" si="22"/>
        <v>#VALUE!</v>
      </c>
    </row>
    <row r="212" spans="12:15" x14ac:dyDescent="0.25">
      <c r="L212" s="54">
        <v>207</v>
      </c>
      <c r="M212" s="54">
        <v>18</v>
      </c>
      <c r="N212" s="54">
        <f t="shared" si="23"/>
        <v>17</v>
      </c>
      <c r="O212" s="62" t="e">
        <f t="shared" si="22"/>
        <v>#VALUE!</v>
      </c>
    </row>
    <row r="213" spans="12:15" x14ac:dyDescent="0.25">
      <c r="L213" s="54">
        <v>208</v>
      </c>
      <c r="M213" s="54">
        <v>18</v>
      </c>
      <c r="N213" s="54">
        <f t="shared" si="23"/>
        <v>17</v>
      </c>
      <c r="O213" s="62" t="e">
        <f t="shared" si="22"/>
        <v>#VALUE!</v>
      </c>
    </row>
    <row r="214" spans="12:15" x14ac:dyDescent="0.25">
      <c r="L214" s="54">
        <v>209</v>
      </c>
      <c r="M214" s="54">
        <v>18</v>
      </c>
      <c r="N214" s="54">
        <f t="shared" si="23"/>
        <v>17</v>
      </c>
      <c r="O214" s="62" t="e">
        <f t="shared" si="22"/>
        <v>#VALUE!</v>
      </c>
    </row>
    <row r="215" spans="12:15" x14ac:dyDescent="0.25">
      <c r="L215" s="54">
        <v>210</v>
      </c>
      <c r="M215" s="54">
        <v>18</v>
      </c>
      <c r="N215" s="54">
        <f t="shared" si="23"/>
        <v>17</v>
      </c>
      <c r="O215" s="62" t="e">
        <f t="shared" si="22"/>
        <v>#VALUE!</v>
      </c>
    </row>
    <row r="216" spans="12:15" x14ac:dyDescent="0.25">
      <c r="L216" s="54">
        <v>211</v>
      </c>
      <c r="M216" s="54">
        <v>18</v>
      </c>
      <c r="N216" s="54">
        <f t="shared" si="23"/>
        <v>17</v>
      </c>
      <c r="O216" s="62" t="e">
        <f t="shared" si="22"/>
        <v>#VALUE!</v>
      </c>
    </row>
    <row r="217" spans="12:15" x14ac:dyDescent="0.25">
      <c r="L217" s="54">
        <v>212</v>
      </c>
      <c r="M217" s="54">
        <v>18</v>
      </c>
      <c r="N217" s="54">
        <f t="shared" si="23"/>
        <v>17</v>
      </c>
      <c r="O217" s="62" t="e">
        <f t="shared" si="22"/>
        <v>#VALUE!</v>
      </c>
    </row>
    <row r="218" spans="12:15" x14ac:dyDescent="0.25">
      <c r="L218" s="54">
        <v>213</v>
      </c>
      <c r="M218" s="54">
        <v>18</v>
      </c>
      <c r="N218" s="54">
        <f t="shared" si="23"/>
        <v>17</v>
      </c>
      <c r="O218" s="62" t="e">
        <f t="shared" si="22"/>
        <v>#VALUE!</v>
      </c>
    </row>
    <row r="219" spans="12:15" x14ac:dyDescent="0.25">
      <c r="L219" s="54">
        <v>214</v>
      </c>
      <c r="M219" s="54">
        <v>18</v>
      </c>
      <c r="N219" s="54">
        <f t="shared" si="23"/>
        <v>17</v>
      </c>
      <c r="O219" s="62" t="e">
        <f t="shared" si="22"/>
        <v>#VALUE!</v>
      </c>
    </row>
    <row r="220" spans="12:15" x14ac:dyDescent="0.25">
      <c r="L220" s="54">
        <v>215</v>
      </c>
      <c r="M220" s="54">
        <v>18</v>
      </c>
      <c r="N220" s="54">
        <f t="shared" si="23"/>
        <v>17</v>
      </c>
      <c r="O220" s="62" t="e">
        <f t="shared" si="22"/>
        <v>#VALUE!</v>
      </c>
    </row>
    <row r="221" spans="12:15" x14ac:dyDescent="0.25">
      <c r="L221" s="54">
        <v>216</v>
      </c>
      <c r="M221" s="54">
        <v>18</v>
      </c>
      <c r="N221" s="54">
        <f t="shared" si="23"/>
        <v>17</v>
      </c>
      <c r="O221" s="62" t="e">
        <f t="shared" si="22"/>
        <v>#VALUE!</v>
      </c>
    </row>
    <row r="222" spans="12:15" x14ac:dyDescent="0.25">
      <c r="L222" s="54">
        <v>217</v>
      </c>
      <c r="M222" s="54">
        <v>19</v>
      </c>
      <c r="N222" s="54">
        <f>+N221+1</f>
        <v>18</v>
      </c>
      <c r="O222" s="62" t="e">
        <f>ROUND(+O221*(1+$O$3),0)</f>
        <v>#VALUE!</v>
      </c>
    </row>
    <row r="223" spans="12:15" x14ac:dyDescent="0.25">
      <c r="L223" s="54">
        <v>218</v>
      </c>
      <c r="M223" s="54">
        <v>19</v>
      </c>
      <c r="N223" s="54">
        <f t="shared" ref="N223:N233" si="24">+N222</f>
        <v>18</v>
      </c>
      <c r="O223" s="62" t="e">
        <f t="shared" si="22"/>
        <v>#VALUE!</v>
      </c>
    </row>
    <row r="224" spans="12:15" x14ac:dyDescent="0.25">
      <c r="L224" s="54">
        <v>219</v>
      </c>
      <c r="M224" s="54">
        <v>19</v>
      </c>
      <c r="N224" s="54">
        <f t="shared" si="24"/>
        <v>18</v>
      </c>
      <c r="O224" s="62" t="e">
        <f t="shared" si="22"/>
        <v>#VALUE!</v>
      </c>
    </row>
    <row r="225" spans="12:15" x14ac:dyDescent="0.25">
      <c r="L225" s="54">
        <v>220</v>
      </c>
      <c r="M225" s="54">
        <v>19</v>
      </c>
      <c r="N225" s="54">
        <f t="shared" si="24"/>
        <v>18</v>
      </c>
      <c r="O225" s="62" t="e">
        <f t="shared" si="22"/>
        <v>#VALUE!</v>
      </c>
    </row>
    <row r="226" spans="12:15" x14ac:dyDescent="0.25">
      <c r="L226" s="54">
        <v>221</v>
      </c>
      <c r="M226" s="54">
        <v>19</v>
      </c>
      <c r="N226" s="54">
        <f t="shared" si="24"/>
        <v>18</v>
      </c>
      <c r="O226" s="62" t="e">
        <f t="shared" si="22"/>
        <v>#VALUE!</v>
      </c>
    </row>
    <row r="227" spans="12:15" x14ac:dyDescent="0.25">
      <c r="L227" s="54">
        <v>222</v>
      </c>
      <c r="M227" s="54">
        <v>19</v>
      </c>
      <c r="N227" s="54">
        <f t="shared" si="24"/>
        <v>18</v>
      </c>
      <c r="O227" s="62" t="e">
        <f t="shared" si="22"/>
        <v>#VALUE!</v>
      </c>
    </row>
    <row r="228" spans="12:15" x14ac:dyDescent="0.25">
      <c r="L228" s="54">
        <v>223</v>
      </c>
      <c r="M228" s="54">
        <v>19</v>
      </c>
      <c r="N228" s="54">
        <f t="shared" si="24"/>
        <v>18</v>
      </c>
      <c r="O228" s="62" t="e">
        <f t="shared" si="22"/>
        <v>#VALUE!</v>
      </c>
    </row>
    <row r="229" spans="12:15" x14ac:dyDescent="0.25">
      <c r="L229" s="54">
        <v>224</v>
      </c>
      <c r="M229" s="54">
        <v>19</v>
      </c>
      <c r="N229" s="54">
        <f t="shared" si="24"/>
        <v>18</v>
      </c>
      <c r="O229" s="62" t="e">
        <f t="shared" si="22"/>
        <v>#VALUE!</v>
      </c>
    </row>
    <row r="230" spans="12:15" x14ac:dyDescent="0.25">
      <c r="L230" s="54">
        <v>225</v>
      </c>
      <c r="M230" s="54">
        <v>19</v>
      </c>
      <c r="N230" s="54">
        <f t="shared" si="24"/>
        <v>18</v>
      </c>
      <c r="O230" s="62" t="e">
        <f t="shared" si="22"/>
        <v>#VALUE!</v>
      </c>
    </row>
    <row r="231" spans="12:15" x14ac:dyDescent="0.25">
      <c r="L231" s="54">
        <v>226</v>
      </c>
      <c r="M231" s="54">
        <v>19</v>
      </c>
      <c r="N231" s="54">
        <f t="shared" si="24"/>
        <v>18</v>
      </c>
      <c r="O231" s="62" t="e">
        <f t="shared" si="22"/>
        <v>#VALUE!</v>
      </c>
    </row>
    <row r="232" spans="12:15" x14ac:dyDescent="0.25">
      <c r="L232" s="54">
        <v>227</v>
      </c>
      <c r="M232" s="54">
        <v>19</v>
      </c>
      <c r="N232" s="54">
        <f t="shared" si="24"/>
        <v>18</v>
      </c>
      <c r="O232" s="62" t="e">
        <f t="shared" si="22"/>
        <v>#VALUE!</v>
      </c>
    </row>
    <row r="233" spans="12:15" x14ac:dyDescent="0.25">
      <c r="L233" s="54">
        <v>228</v>
      </c>
      <c r="M233" s="54">
        <v>19</v>
      </c>
      <c r="N233" s="54">
        <f t="shared" si="24"/>
        <v>18</v>
      </c>
      <c r="O233" s="62" t="e">
        <f t="shared" si="22"/>
        <v>#VALUE!</v>
      </c>
    </row>
    <row r="234" spans="12:15" x14ac:dyDescent="0.25">
      <c r="L234" s="54">
        <v>229</v>
      </c>
      <c r="M234" s="54">
        <v>20</v>
      </c>
      <c r="N234" s="54">
        <f>+N233+1</f>
        <v>19</v>
      </c>
      <c r="O234" s="62" t="e">
        <f>ROUND(+O233*(1+$O$3),0)</f>
        <v>#VALUE!</v>
      </c>
    </row>
    <row r="235" spans="12:15" x14ac:dyDescent="0.25">
      <c r="L235" s="54">
        <v>230</v>
      </c>
      <c r="M235" s="54">
        <v>20</v>
      </c>
      <c r="N235" s="54">
        <f t="shared" ref="N235:N245" si="25">+N234</f>
        <v>19</v>
      </c>
      <c r="O235" s="62" t="e">
        <f t="shared" si="22"/>
        <v>#VALUE!</v>
      </c>
    </row>
    <row r="236" spans="12:15" x14ac:dyDescent="0.25">
      <c r="L236" s="54">
        <v>231</v>
      </c>
      <c r="M236" s="54">
        <v>20</v>
      </c>
      <c r="N236" s="54">
        <f t="shared" si="25"/>
        <v>19</v>
      </c>
      <c r="O236" s="62" t="e">
        <f t="shared" si="22"/>
        <v>#VALUE!</v>
      </c>
    </row>
    <row r="237" spans="12:15" x14ac:dyDescent="0.25">
      <c r="L237" s="54">
        <v>232</v>
      </c>
      <c r="M237" s="54">
        <v>20</v>
      </c>
      <c r="N237" s="54">
        <f t="shared" si="25"/>
        <v>19</v>
      </c>
      <c r="O237" s="62" t="e">
        <f t="shared" si="22"/>
        <v>#VALUE!</v>
      </c>
    </row>
    <row r="238" spans="12:15" x14ac:dyDescent="0.25">
      <c r="L238" s="54">
        <v>233</v>
      </c>
      <c r="M238" s="54">
        <v>20</v>
      </c>
      <c r="N238" s="54">
        <f t="shared" si="25"/>
        <v>19</v>
      </c>
      <c r="O238" s="62" t="e">
        <f t="shared" si="22"/>
        <v>#VALUE!</v>
      </c>
    </row>
    <row r="239" spans="12:15" x14ac:dyDescent="0.25">
      <c r="L239" s="54">
        <v>234</v>
      </c>
      <c r="M239" s="54">
        <v>20</v>
      </c>
      <c r="N239" s="54">
        <f t="shared" si="25"/>
        <v>19</v>
      </c>
      <c r="O239" s="62" t="e">
        <f t="shared" si="22"/>
        <v>#VALUE!</v>
      </c>
    </row>
    <row r="240" spans="12:15" x14ac:dyDescent="0.25">
      <c r="L240" s="54">
        <v>235</v>
      </c>
      <c r="M240" s="54">
        <v>20</v>
      </c>
      <c r="N240" s="54">
        <f t="shared" si="25"/>
        <v>19</v>
      </c>
      <c r="O240" s="62" t="e">
        <f t="shared" si="22"/>
        <v>#VALUE!</v>
      </c>
    </row>
    <row r="241" spans="12:15" x14ac:dyDescent="0.25">
      <c r="L241" s="54">
        <v>236</v>
      </c>
      <c r="M241" s="54">
        <v>20</v>
      </c>
      <c r="N241" s="54">
        <f t="shared" si="25"/>
        <v>19</v>
      </c>
      <c r="O241" s="62" t="e">
        <f t="shared" si="22"/>
        <v>#VALUE!</v>
      </c>
    </row>
    <row r="242" spans="12:15" x14ac:dyDescent="0.25">
      <c r="L242" s="54">
        <v>237</v>
      </c>
      <c r="M242" s="54">
        <v>20</v>
      </c>
      <c r="N242" s="54">
        <f t="shared" si="25"/>
        <v>19</v>
      </c>
      <c r="O242" s="62" t="e">
        <f t="shared" si="22"/>
        <v>#VALUE!</v>
      </c>
    </row>
    <row r="243" spans="12:15" x14ac:dyDescent="0.25">
      <c r="L243" s="54">
        <v>238</v>
      </c>
      <c r="M243" s="54">
        <v>20</v>
      </c>
      <c r="N243" s="54">
        <f t="shared" si="25"/>
        <v>19</v>
      </c>
      <c r="O243" s="62" t="e">
        <f t="shared" si="22"/>
        <v>#VALUE!</v>
      </c>
    </row>
    <row r="244" spans="12:15" x14ac:dyDescent="0.25">
      <c r="L244" s="54">
        <v>239</v>
      </c>
      <c r="M244" s="54">
        <v>20</v>
      </c>
      <c r="N244" s="54">
        <f t="shared" si="25"/>
        <v>19</v>
      </c>
      <c r="O244" s="62" t="e">
        <f t="shared" si="22"/>
        <v>#VALUE!</v>
      </c>
    </row>
    <row r="245" spans="12:15" x14ac:dyDescent="0.25">
      <c r="L245" s="54">
        <v>240</v>
      </c>
      <c r="M245" s="54">
        <v>20</v>
      </c>
      <c r="N245" s="54">
        <f t="shared" si="25"/>
        <v>19</v>
      </c>
      <c r="O245" s="62" t="e">
        <f t="shared" si="22"/>
        <v>#VALUE!</v>
      </c>
    </row>
    <row r="246" spans="12:15" x14ac:dyDescent="0.25">
      <c r="L246" s="54">
        <v>241</v>
      </c>
      <c r="M246" s="54">
        <v>21</v>
      </c>
      <c r="N246" s="54">
        <f>+N245+1</f>
        <v>20</v>
      </c>
      <c r="O246" s="62" t="e">
        <f>ROUND(+O245*(1+$O$3),0)</f>
        <v>#VALUE!</v>
      </c>
    </row>
    <row r="247" spans="12:15" x14ac:dyDescent="0.25">
      <c r="L247" s="54">
        <v>242</v>
      </c>
      <c r="M247" s="54">
        <v>21</v>
      </c>
      <c r="N247" s="54">
        <f t="shared" ref="N247:N257" si="26">+N246</f>
        <v>20</v>
      </c>
      <c r="O247" s="62" t="e">
        <f t="shared" si="22"/>
        <v>#VALUE!</v>
      </c>
    </row>
    <row r="248" spans="12:15" x14ac:dyDescent="0.25">
      <c r="L248" s="54">
        <v>243</v>
      </c>
      <c r="M248" s="54">
        <v>21</v>
      </c>
      <c r="N248" s="54">
        <f t="shared" si="26"/>
        <v>20</v>
      </c>
      <c r="O248" s="62" t="e">
        <f t="shared" si="22"/>
        <v>#VALUE!</v>
      </c>
    </row>
    <row r="249" spans="12:15" x14ac:dyDescent="0.25">
      <c r="L249" s="54">
        <v>244</v>
      </c>
      <c r="M249" s="54">
        <v>21</v>
      </c>
      <c r="N249" s="54">
        <f t="shared" si="26"/>
        <v>20</v>
      </c>
      <c r="O249" s="62" t="e">
        <f t="shared" si="22"/>
        <v>#VALUE!</v>
      </c>
    </row>
    <row r="250" spans="12:15" x14ac:dyDescent="0.25">
      <c r="L250" s="54">
        <v>245</v>
      </c>
      <c r="M250" s="54">
        <v>21</v>
      </c>
      <c r="N250" s="54">
        <f t="shared" si="26"/>
        <v>20</v>
      </c>
      <c r="O250" s="62" t="e">
        <f t="shared" si="22"/>
        <v>#VALUE!</v>
      </c>
    </row>
    <row r="251" spans="12:15" x14ac:dyDescent="0.25">
      <c r="L251" s="54">
        <v>246</v>
      </c>
      <c r="M251" s="54">
        <v>21</v>
      </c>
      <c r="N251" s="54">
        <f t="shared" si="26"/>
        <v>20</v>
      </c>
      <c r="O251" s="62" t="e">
        <f t="shared" si="22"/>
        <v>#VALUE!</v>
      </c>
    </row>
    <row r="252" spans="12:15" x14ac:dyDescent="0.25">
      <c r="L252" s="54">
        <v>247</v>
      </c>
      <c r="M252" s="54">
        <v>21</v>
      </c>
      <c r="N252" s="54">
        <f t="shared" si="26"/>
        <v>20</v>
      </c>
      <c r="O252" s="62" t="e">
        <f t="shared" si="22"/>
        <v>#VALUE!</v>
      </c>
    </row>
    <row r="253" spans="12:15" x14ac:dyDescent="0.25">
      <c r="L253" s="54">
        <v>248</v>
      </c>
      <c r="M253" s="54">
        <v>21</v>
      </c>
      <c r="N253" s="54">
        <f t="shared" si="26"/>
        <v>20</v>
      </c>
      <c r="O253" s="62" t="e">
        <f t="shared" si="22"/>
        <v>#VALUE!</v>
      </c>
    </row>
    <row r="254" spans="12:15" x14ac:dyDescent="0.25">
      <c r="L254" s="54">
        <v>249</v>
      </c>
      <c r="M254" s="54">
        <v>21</v>
      </c>
      <c r="N254" s="54">
        <f t="shared" si="26"/>
        <v>20</v>
      </c>
      <c r="O254" s="62" t="e">
        <f t="shared" si="22"/>
        <v>#VALUE!</v>
      </c>
    </row>
    <row r="255" spans="12:15" x14ac:dyDescent="0.25">
      <c r="L255" s="54">
        <v>250</v>
      </c>
      <c r="M255" s="54">
        <v>21</v>
      </c>
      <c r="N255" s="54">
        <f t="shared" si="26"/>
        <v>20</v>
      </c>
      <c r="O255" s="62" t="e">
        <f t="shared" si="22"/>
        <v>#VALUE!</v>
      </c>
    </row>
    <row r="256" spans="12:15" x14ac:dyDescent="0.25">
      <c r="L256" s="54">
        <v>251</v>
      </c>
      <c r="M256" s="54">
        <v>21</v>
      </c>
      <c r="N256" s="54">
        <f t="shared" si="26"/>
        <v>20</v>
      </c>
      <c r="O256" s="62" t="e">
        <f t="shared" si="22"/>
        <v>#VALUE!</v>
      </c>
    </row>
    <row r="257" spans="12:15" x14ac:dyDescent="0.25">
      <c r="L257" s="54">
        <v>252</v>
      </c>
      <c r="M257" s="54">
        <v>21</v>
      </c>
      <c r="N257" s="54">
        <f t="shared" si="26"/>
        <v>20</v>
      </c>
      <c r="O257" s="62" t="e">
        <f t="shared" si="22"/>
        <v>#VALUE!</v>
      </c>
    </row>
    <row r="258" spans="12:15" x14ac:dyDescent="0.25">
      <c r="L258" s="54">
        <v>253</v>
      </c>
      <c r="M258" s="54">
        <v>22</v>
      </c>
      <c r="N258" s="54">
        <f>+N257+1</f>
        <v>21</v>
      </c>
      <c r="O258" s="62" t="e">
        <f>ROUND(+O257*(1+$O$3),0)</f>
        <v>#VALUE!</v>
      </c>
    </row>
    <row r="259" spans="12:15" x14ac:dyDescent="0.25">
      <c r="L259" s="54">
        <v>254</v>
      </c>
      <c r="M259" s="54">
        <v>22</v>
      </c>
      <c r="N259" s="54">
        <f t="shared" ref="N259:N269" si="27">+N258</f>
        <v>21</v>
      </c>
      <c r="O259" s="62" t="e">
        <f t="shared" si="22"/>
        <v>#VALUE!</v>
      </c>
    </row>
    <row r="260" spans="12:15" x14ac:dyDescent="0.25">
      <c r="L260" s="54">
        <v>255</v>
      </c>
      <c r="M260" s="54">
        <v>22</v>
      </c>
      <c r="N260" s="54">
        <f t="shared" si="27"/>
        <v>21</v>
      </c>
      <c r="O260" s="62" t="e">
        <f t="shared" si="22"/>
        <v>#VALUE!</v>
      </c>
    </row>
    <row r="261" spans="12:15" x14ac:dyDescent="0.25">
      <c r="L261" s="54">
        <v>256</v>
      </c>
      <c r="M261" s="54">
        <v>22</v>
      </c>
      <c r="N261" s="54">
        <f t="shared" si="27"/>
        <v>21</v>
      </c>
      <c r="O261" s="62" t="e">
        <f t="shared" si="22"/>
        <v>#VALUE!</v>
      </c>
    </row>
    <row r="262" spans="12:15" x14ac:dyDescent="0.25">
      <c r="L262" s="54">
        <v>257</v>
      </c>
      <c r="M262" s="54">
        <v>22</v>
      </c>
      <c r="N262" s="54">
        <f t="shared" si="27"/>
        <v>21</v>
      </c>
      <c r="O262" s="62" t="e">
        <f t="shared" si="22"/>
        <v>#VALUE!</v>
      </c>
    </row>
    <row r="263" spans="12:15" x14ac:dyDescent="0.25">
      <c r="L263" s="54">
        <v>258</v>
      </c>
      <c r="M263" s="54">
        <v>22</v>
      </c>
      <c r="N263" s="54">
        <f t="shared" si="27"/>
        <v>21</v>
      </c>
      <c r="O263" s="62" t="e">
        <f t="shared" si="22"/>
        <v>#VALUE!</v>
      </c>
    </row>
    <row r="264" spans="12:15" x14ac:dyDescent="0.25">
      <c r="L264" s="54">
        <v>259</v>
      </c>
      <c r="M264" s="54">
        <v>22</v>
      </c>
      <c r="N264" s="54">
        <f t="shared" si="27"/>
        <v>21</v>
      </c>
      <c r="O264" s="62" t="e">
        <f t="shared" ref="O264:O327" si="28">+O263</f>
        <v>#VALUE!</v>
      </c>
    </row>
    <row r="265" spans="12:15" x14ac:dyDescent="0.25">
      <c r="L265" s="54">
        <v>260</v>
      </c>
      <c r="M265" s="54">
        <v>22</v>
      </c>
      <c r="N265" s="54">
        <f t="shared" si="27"/>
        <v>21</v>
      </c>
      <c r="O265" s="62" t="e">
        <f t="shared" si="28"/>
        <v>#VALUE!</v>
      </c>
    </row>
    <row r="266" spans="12:15" x14ac:dyDescent="0.25">
      <c r="L266" s="54">
        <v>261</v>
      </c>
      <c r="M266" s="54">
        <v>22</v>
      </c>
      <c r="N266" s="54">
        <f t="shared" si="27"/>
        <v>21</v>
      </c>
      <c r="O266" s="62" t="e">
        <f t="shared" si="28"/>
        <v>#VALUE!</v>
      </c>
    </row>
    <row r="267" spans="12:15" x14ac:dyDescent="0.25">
      <c r="L267" s="54">
        <v>262</v>
      </c>
      <c r="M267" s="54">
        <v>22</v>
      </c>
      <c r="N267" s="54">
        <f t="shared" si="27"/>
        <v>21</v>
      </c>
      <c r="O267" s="62" t="e">
        <f t="shared" si="28"/>
        <v>#VALUE!</v>
      </c>
    </row>
    <row r="268" spans="12:15" x14ac:dyDescent="0.25">
      <c r="L268" s="54">
        <v>263</v>
      </c>
      <c r="M268" s="54">
        <v>22</v>
      </c>
      <c r="N268" s="54">
        <f t="shared" si="27"/>
        <v>21</v>
      </c>
      <c r="O268" s="62" t="e">
        <f t="shared" si="28"/>
        <v>#VALUE!</v>
      </c>
    </row>
    <row r="269" spans="12:15" x14ac:dyDescent="0.25">
      <c r="L269" s="54">
        <v>264</v>
      </c>
      <c r="M269" s="54">
        <v>22</v>
      </c>
      <c r="N269" s="54">
        <f t="shared" si="27"/>
        <v>21</v>
      </c>
      <c r="O269" s="62" t="e">
        <f t="shared" si="28"/>
        <v>#VALUE!</v>
      </c>
    </row>
    <row r="270" spans="12:15" x14ac:dyDescent="0.25">
      <c r="L270" s="54">
        <v>265</v>
      </c>
      <c r="M270" s="54">
        <v>23</v>
      </c>
      <c r="N270" s="54">
        <f>+N269+1</f>
        <v>22</v>
      </c>
      <c r="O270" s="62" t="e">
        <f>ROUND(+O269*(1+$O$3),0)</f>
        <v>#VALUE!</v>
      </c>
    </row>
    <row r="271" spans="12:15" x14ac:dyDescent="0.25">
      <c r="L271" s="54">
        <v>266</v>
      </c>
      <c r="M271" s="54">
        <v>23</v>
      </c>
      <c r="N271" s="54">
        <f t="shared" ref="N271:N281" si="29">+N270</f>
        <v>22</v>
      </c>
      <c r="O271" s="62" t="e">
        <f t="shared" si="28"/>
        <v>#VALUE!</v>
      </c>
    </row>
    <row r="272" spans="12:15" x14ac:dyDescent="0.25">
      <c r="L272" s="54">
        <v>267</v>
      </c>
      <c r="M272" s="54">
        <v>23</v>
      </c>
      <c r="N272" s="54">
        <f t="shared" si="29"/>
        <v>22</v>
      </c>
      <c r="O272" s="62" t="e">
        <f t="shared" si="28"/>
        <v>#VALUE!</v>
      </c>
    </row>
    <row r="273" spans="12:15" x14ac:dyDescent="0.25">
      <c r="L273" s="54">
        <v>268</v>
      </c>
      <c r="M273" s="54">
        <v>23</v>
      </c>
      <c r="N273" s="54">
        <f t="shared" si="29"/>
        <v>22</v>
      </c>
      <c r="O273" s="62" t="e">
        <f t="shared" si="28"/>
        <v>#VALUE!</v>
      </c>
    </row>
    <row r="274" spans="12:15" x14ac:dyDescent="0.25">
      <c r="L274" s="54">
        <v>269</v>
      </c>
      <c r="M274" s="54">
        <v>23</v>
      </c>
      <c r="N274" s="54">
        <f t="shared" si="29"/>
        <v>22</v>
      </c>
      <c r="O274" s="62" t="e">
        <f t="shared" si="28"/>
        <v>#VALUE!</v>
      </c>
    </row>
    <row r="275" spans="12:15" x14ac:dyDescent="0.25">
      <c r="L275" s="54">
        <v>270</v>
      </c>
      <c r="M275" s="54">
        <v>23</v>
      </c>
      <c r="N275" s="54">
        <f t="shared" si="29"/>
        <v>22</v>
      </c>
      <c r="O275" s="62" t="e">
        <f t="shared" si="28"/>
        <v>#VALUE!</v>
      </c>
    </row>
    <row r="276" spans="12:15" x14ac:dyDescent="0.25">
      <c r="L276" s="54">
        <v>271</v>
      </c>
      <c r="M276" s="54">
        <v>23</v>
      </c>
      <c r="N276" s="54">
        <f t="shared" si="29"/>
        <v>22</v>
      </c>
      <c r="O276" s="62" t="e">
        <f t="shared" si="28"/>
        <v>#VALUE!</v>
      </c>
    </row>
    <row r="277" spans="12:15" x14ac:dyDescent="0.25">
      <c r="L277" s="54">
        <v>272</v>
      </c>
      <c r="M277" s="54">
        <v>23</v>
      </c>
      <c r="N277" s="54">
        <f t="shared" si="29"/>
        <v>22</v>
      </c>
      <c r="O277" s="62" t="e">
        <f t="shared" si="28"/>
        <v>#VALUE!</v>
      </c>
    </row>
    <row r="278" spans="12:15" x14ac:dyDescent="0.25">
      <c r="L278" s="54">
        <v>273</v>
      </c>
      <c r="M278" s="54">
        <v>23</v>
      </c>
      <c r="N278" s="54">
        <f t="shared" si="29"/>
        <v>22</v>
      </c>
      <c r="O278" s="62" t="e">
        <f t="shared" si="28"/>
        <v>#VALUE!</v>
      </c>
    </row>
    <row r="279" spans="12:15" x14ac:dyDescent="0.25">
      <c r="L279" s="54">
        <v>274</v>
      </c>
      <c r="M279" s="54">
        <v>23</v>
      </c>
      <c r="N279" s="54">
        <f t="shared" si="29"/>
        <v>22</v>
      </c>
      <c r="O279" s="62" t="e">
        <f t="shared" si="28"/>
        <v>#VALUE!</v>
      </c>
    </row>
    <row r="280" spans="12:15" x14ac:dyDescent="0.25">
      <c r="L280" s="54">
        <v>275</v>
      </c>
      <c r="M280" s="54">
        <v>23</v>
      </c>
      <c r="N280" s="54">
        <f t="shared" si="29"/>
        <v>22</v>
      </c>
      <c r="O280" s="62" t="e">
        <f t="shared" si="28"/>
        <v>#VALUE!</v>
      </c>
    </row>
    <row r="281" spans="12:15" x14ac:dyDescent="0.25">
      <c r="L281" s="54">
        <v>276</v>
      </c>
      <c r="M281" s="54">
        <v>23</v>
      </c>
      <c r="N281" s="54">
        <f t="shared" si="29"/>
        <v>22</v>
      </c>
      <c r="O281" s="62" t="e">
        <f t="shared" si="28"/>
        <v>#VALUE!</v>
      </c>
    </row>
    <row r="282" spans="12:15" x14ac:dyDescent="0.25">
      <c r="L282" s="54">
        <v>277</v>
      </c>
      <c r="M282" s="54">
        <v>24</v>
      </c>
      <c r="N282" s="54">
        <f>+N281+1</f>
        <v>23</v>
      </c>
      <c r="O282" s="62" t="e">
        <f>ROUND(+O281*(1+$O$3),0)</f>
        <v>#VALUE!</v>
      </c>
    </row>
    <row r="283" spans="12:15" x14ac:dyDescent="0.25">
      <c r="L283" s="54">
        <v>278</v>
      </c>
      <c r="M283" s="54">
        <v>24</v>
      </c>
      <c r="N283" s="54">
        <f t="shared" ref="N283:N293" si="30">+N282</f>
        <v>23</v>
      </c>
      <c r="O283" s="62" t="e">
        <f t="shared" si="28"/>
        <v>#VALUE!</v>
      </c>
    </row>
    <row r="284" spans="12:15" x14ac:dyDescent="0.25">
      <c r="L284" s="54">
        <v>279</v>
      </c>
      <c r="M284" s="54">
        <v>24</v>
      </c>
      <c r="N284" s="54">
        <f t="shared" si="30"/>
        <v>23</v>
      </c>
      <c r="O284" s="62" t="e">
        <f t="shared" si="28"/>
        <v>#VALUE!</v>
      </c>
    </row>
    <row r="285" spans="12:15" x14ac:dyDescent="0.25">
      <c r="L285" s="54">
        <v>280</v>
      </c>
      <c r="M285" s="54">
        <v>24</v>
      </c>
      <c r="N285" s="54">
        <f t="shared" si="30"/>
        <v>23</v>
      </c>
      <c r="O285" s="62" t="e">
        <f t="shared" si="28"/>
        <v>#VALUE!</v>
      </c>
    </row>
    <row r="286" spans="12:15" x14ac:dyDescent="0.25">
      <c r="L286" s="54">
        <v>281</v>
      </c>
      <c r="M286" s="54">
        <v>24</v>
      </c>
      <c r="N286" s="54">
        <f t="shared" si="30"/>
        <v>23</v>
      </c>
      <c r="O286" s="62" t="e">
        <f t="shared" si="28"/>
        <v>#VALUE!</v>
      </c>
    </row>
    <row r="287" spans="12:15" x14ac:dyDescent="0.25">
      <c r="L287" s="54">
        <v>282</v>
      </c>
      <c r="M287" s="54">
        <v>24</v>
      </c>
      <c r="N287" s="54">
        <f t="shared" si="30"/>
        <v>23</v>
      </c>
      <c r="O287" s="62" t="e">
        <f t="shared" si="28"/>
        <v>#VALUE!</v>
      </c>
    </row>
    <row r="288" spans="12:15" x14ac:dyDescent="0.25">
      <c r="L288" s="54">
        <v>283</v>
      </c>
      <c r="M288" s="54">
        <v>24</v>
      </c>
      <c r="N288" s="54">
        <f t="shared" si="30"/>
        <v>23</v>
      </c>
      <c r="O288" s="62" t="e">
        <f t="shared" si="28"/>
        <v>#VALUE!</v>
      </c>
    </row>
    <row r="289" spans="12:15" x14ac:dyDescent="0.25">
      <c r="L289" s="54">
        <v>284</v>
      </c>
      <c r="M289" s="54">
        <v>24</v>
      </c>
      <c r="N289" s="54">
        <f t="shared" si="30"/>
        <v>23</v>
      </c>
      <c r="O289" s="62" t="e">
        <f t="shared" si="28"/>
        <v>#VALUE!</v>
      </c>
    </row>
    <row r="290" spans="12:15" x14ac:dyDescent="0.25">
      <c r="L290" s="54">
        <v>285</v>
      </c>
      <c r="M290" s="54">
        <v>24</v>
      </c>
      <c r="N290" s="54">
        <f t="shared" si="30"/>
        <v>23</v>
      </c>
      <c r="O290" s="62" t="e">
        <f t="shared" si="28"/>
        <v>#VALUE!</v>
      </c>
    </row>
    <row r="291" spans="12:15" x14ac:dyDescent="0.25">
      <c r="L291" s="54">
        <v>286</v>
      </c>
      <c r="M291" s="54">
        <v>24</v>
      </c>
      <c r="N291" s="54">
        <f t="shared" si="30"/>
        <v>23</v>
      </c>
      <c r="O291" s="62" t="e">
        <f t="shared" si="28"/>
        <v>#VALUE!</v>
      </c>
    </row>
    <row r="292" spans="12:15" x14ac:dyDescent="0.25">
      <c r="L292" s="54">
        <v>287</v>
      </c>
      <c r="M292" s="54">
        <v>24</v>
      </c>
      <c r="N292" s="54">
        <f t="shared" si="30"/>
        <v>23</v>
      </c>
      <c r="O292" s="62" t="e">
        <f t="shared" si="28"/>
        <v>#VALUE!</v>
      </c>
    </row>
    <row r="293" spans="12:15" x14ac:dyDescent="0.25">
      <c r="L293" s="54">
        <v>288</v>
      </c>
      <c r="M293" s="54">
        <v>24</v>
      </c>
      <c r="N293" s="54">
        <f t="shared" si="30"/>
        <v>23</v>
      </c>
      <c r="O293" s="62" t="e">
        <f t="shared" si="28"/>
        <v>#VALUE!</v>
      </c>
    </row>
    <row r="294" spans="12:15" x14ac:dyDescent="0.25">
      <c r="L294" s="54">
        <v>289</v>
      </c>
      <c r="M294" s="54">
        <v>25</v>
      </c>
      <c r="N294" s="54">
        <f>+N293+1</f>
        <v>24</v>
      </c>
      <c r="O294" s="62" t="e">
        <f>ROUND(+O293*(1+$O$3),0)</f>
        <v>#VALUE!</v>
      </c>
    </row>
    <row r="295" spans="12:15" x14ac:dyDescent="0.25">
      <c r="L295" s="54">
        <v>290</v>
      </c>
      <c r="M295" s="54">
        <v>25</v>
      </c>
      <c r="N295" s="54">
        <f t="shared" ref="N295:N305" si="31">+N294</f>
        <v>24</v>
      </c>
      <c r="O295" s="62" t="e">
        <f t="shared" si="28"/>
        <v>#VALUE!</v>
      </c>
    </row>
    <row r="296" spans="12:15" x14ac:dyDescent="0.25">
      <c r="L296" s="54">
        <v>291</v>
      </c>
      <c r="M296" s="54">
        <v>25</v>
      </c>
      <c r="N296" s="54">
        <f t="shared" si="31"/>
        <v>24</v>
      </c>
      <c r="O296" s="62" t="e">
        <f t="shared" si="28"/>
        <v>#VALUE!</v>
      </c>
    </row>
    <row r="297" spans="12:15" x14ac:dyDescent="0.25">
      <c r="L297" s="54">
        <v>292</v>
      </c>
      <c r="M297" s="54">
        <v>25</v>
      </c>
      <c r="N297" s="54">
        <f t="shared" si="31"/>
        <v>24</v>
      </c>
      <c r="O297" s="62" t="e">
        <f t="shared" si="28"/>
        <v>#VALUE!</v>
      </c>
    </row>
    <row r="298" spans="12:15" x14ac:dyDescent="0.25">
      <c r="L298" s="54">
        <v>293</v>
      </c>
      <c r="M298" s="54">
        <v>25</v>
      </c>
      <c r="N298" s="54">
        <f t="shared" si="31"/>
        <v>24</v>
      </c>
      <c r="O298" s="62" t="e">
        <f t="shared" si="28"/>
        <v>#VALUE!</v>
      </c>
    </row>
    <row r="299" spans="12:15" x14ac:dyDescent="0.25">
      <c r="L299" s="54">
        <v>294</v>
      </c>
      <c r="M299" s="54">
        <v>25</v>
      </c>
      <c r="N299" s="54">
        <f t="shared" si="31"/>
        <v>24</v>
      </c>
      <c r="O299" s="62" t="e">
        <f t="shared" si="28"/>
        <v>#VALUE!</v>
      </c>
    </row>
    <row r="300" spans="12:15" x14ac:dyDescent="0.25">
      <c r="L300" s="54">
        <v>295</v>
      </c>
      <c r="M300" s="54">
        <v>25</v>
      </c>
      <c r="N300" s="54">
        <f t="shared" si="31"/>
        <v>24</v>
      </c>
      <c r="O300" s="62" t="e">
        <f t="shared" si="28"/>
        <v>#VALUE!</v>
      </c>
    </row>
    <row r="301" spans="12:15" x14ac:dyDescent="0.25">
      <c r="L301" s="54">
        <v>296</v>
      </c>
      <c r="M301" s="54">
        <v>25</v>
      </c>
      <c r="N301" s="54">
        <f t="shared" si="31"/>
        <v>24</v>
      </c>
      <c r="O301" s="62" t="e">
        <f t="shared" si="28"/>
        <v>#VALUE!</v>
      </c>
    </row>
    <row r="302" spans="12:15" x14ac:dyDescent="0.25">
      <c r="L302" s="54">
        <v>297</v>
      </c>
      <c r="M302" s="54">
        <v>25</v>
      </c>
      <c r="N302" s="54">
        <f t="shared" si="31"/>
        <v>24</v>
      </c>
      <c r="O302" s="62" t="e">
        <f t="shared" si="28"/>
        <v>#VALUE!</v>
      </c>
    </row>
    <row r="303" spans="12:15" x14ac:dyDescent="0.25">
      <c r="L303" s="54">
        <v>298</v>
      </c>
      <c r="M303" s="54">
        <v>25</v>
      </c>
      <c r="N303" s="54">
        <f t="shared" si="31"/>
        <v>24</v>
      </c>
      <c r="O303" s="62" t="e">
        <f t="shared" si="28"/>
        <v>#VALUE!</v>
      </c>
    </row>
    <row r="304" spans="12:15" x14ac:dyDescent="0.25">
      <c r="L304" s="54">
        <v>299</v>
      </c>
      <c r="M304" s="54">
        <v>25</v>
      </c>
      <c r="N304" s="54">
        <f t="shared" si="31"/>
        <v>24</v>
      </c>
      <c r="O304" s="62" t="e">
        <f t="shared" si="28"/>
        <v>#VALUE!</v>
      </c>
    </row>
    <row r="305" spans="12:15" x14ac:dyDescent="0.25">
      <c r="L305" s="54">
        <v>300</v>
      </c>
      <c r="M305" s="54">
        <v>25</v>
      </c>
      <c r="N305" s="54">
        <f t="shared" si="31"/>
        <v>24</v>
      </c>
      <c r="O305" s="62" t="e">
        <f t="shared" si="28"/>
        <v>#VALUE!</v>
      </c>
    </row>
    <row r="306" spans="12:15" x14ac:dyDescent="0.25">
      <c r="L306" s="54">
        <v>301</v>
      </c>
      <c r="M306" s="54">
        <v>26</v>
      </c>
      <c r="N306" s="54">
        <f>+N305+1</f>
        <v>25</v>
      </c>
      <c r="O306" s="62" t="e">
        <f>ROUND(+O305*(1+$O$3),0)</f>
        <v>#VALUE!</v>
      </c>
    </row>
    <row r="307" spans="12:15" x14ac:dyDescent="0.25">
      <c r="L307" s="54">
        <v>302</v>
      </c>
      <c r="M307" s="54">
        <v>26</v>
      </c>
      <c r="N307" s="54">
        <f t="shared" ref="N307:N317" si="32">+N306</f>
        <v>25</v>
      </c>
      <c r="O307" s="62" t="e">
        <f t="shared" si="28"/>
        <v>#VALUE!</v>
      </c>
    </row>
    <row r="308" spans="12:15" x14ac:dyDescent="0.25">
      <c r="L308" s="54">
        <v>303</v>
      </c>
      <c r="M308" s="54">
        <v>26</v>
      </c>
      <c r="N308" s="54">
        <f t="shared" si="32"/>
        <v>25</v>
      </c>
      <c r="O308" s="62" t="e">
        <f t="shared" si="28"/>
        <v>#VALUE!</v>
      </c>
    </row>
    <row r="309" spans="12:15" x14ac:dyDescent="0.25">
      <c r="L309" s="54">
        <v>304</v>
      </c>
      <c r="M309" s="54">
        <v>26</v>
      </c>
      <c r="N309" s="54">
        <f t="shared" si="32"/>
        <v>25</v>
      </c>
      <c r="O309" s="62" t="e">
        <f t="shared" si="28"/>
        <v>#VALUE!</v>
      </c>
    </row>
    <row r="310" spans="12:15" x14ac:dyDescent="0.25">
      <c r="L310" s="54">
        <v>305</v>
      </c>
      <c r="M310" s="54">
        <v>26</v>
      </c>
      <c r="N310" s="54">
        <f t="shared" si="32"/>
        <v>25</v>
      </c>
      <c r="O310" s="62" t="e">
        <f t="shared" si="28"/>
        <v>#VALUE!</v>
      </c>
    </row>
    <row r="311" spans="12:15" x14ac:dyDescent="0.25">
      <c r="L311" s="54">
        <v>306</v>
      </c>
      <c r="M311" s="54">
        <v>26</v>
      </c>
      <c r="N311" s="54">
        <f t="shared" si="32"/>
        <v>25</v>
      </c>
      <c r="O311" s="62" t="e">
        <f t="shared" si="28"/>
        <v>#VALUE!</v>
      </c>
    </row>
    <row r="312" spans="12:15" x14ac:dyDescent="0.25">
      <c r="L312" s="54">
        <v>307</v>
      </c>
      <c r="M312" s="54">
        <v>26</v>
      </c>
      <c r="N312" s="54">
        <f t="shared" si="32"/>
        <v>25</v>
      </c>
      <c r="O312" s="62" t="e">
        <f t="shared" si="28"/>
        <v>#VALUE!</v>
      </c>
    </row>
    <row r="313" spans="12:15" x14ac:dyDescent="0.25">
      <c r="L313" s="54">
        <v>308</v>
      </c>
      <c r="M313" s="54">
        <v>26</v>
      </c>
      <c r="N313" s="54">
        <f t="shared" si="32"/>
        <v>25</v>
      </c>
      <c r="O313" s="62" t="e">
        <f t="shared" si="28"/>
        <v>#VALUE!</v>
      </c>
    </row>
    <row r="314" spans="12:15" x14ac:dyDescent="0.25">
      <c r="L314" s="54">
        <v>309</v>
      </c>
      <c r="M314" s="54">
        <v>26</v>
      </c>
      <c r="N314" s="54">
        <f t="shared" si="32"/>
        <v>25</v>
      </c>
      <c r="O314" s="62" t="e">
        <f t="shared" si="28"/>
        <v>#VALUE!</v>
      </c>
    </row>
    <row r="315" spans="12:15" x14ac:dyDescent="0.25">
      <c r="L315" s="54">
        <v>310</v>
      </c>
      <c r="M315" s="54">
        <v>26</v>
      </c>
      <c r="N315" s="54">
        <f t="shared" si="32"/>
        <v>25</v>
      </c>
      <c r="O315" s="62" t="e">
        <f t="shared" si="28"/>
        <v>#VALUE!</v>
      </c>
    </row>
    <row r="316" spans="12:15" x14ac:dyDescent="0.25">
      <c r="L316" s="54">
        <v>311</v>
      </c>
      <c r="M316" s="54">
        <v>26</v>
      </c>
      <c r="N316" s="54">
        <f t="shared" si="32"/>
        <v>25</v>
      </c>
      <c r="O316" s="62" t="e">
        <f t="shared" si="28"/>
        <v>#VALUE!</v>
      </c>
    </row>
    <row r="317" spans="12:15" x14ac:dyDescent="0.25">
      <c r="L317" s="54">
        <v>312</v>
      </c>
      <c r="M317" s="54">
        <v>26</v>
      </c>
      <c r="N317" s="54">
        <f t="shared" si="32"/>
        <v>25</v>
      </c>
      <c r="O317" s="62" t="e">
        <f t="shared" si="28"/>
        <v>#VALUE!</v>
      </c>
    </row>
    <row r="318" spans="12:15" x14ac:dyDescent="0.25">
      <c r="L318" s="54">
        <v>313</v>
      </c>
      <c r="M318" s="54">
        <v>27</v>
      </c>
      <c r="N318" s="54">
        <f>+N317+1</f>
        <v>26</v>
      </c>
      <c r="O318" s="62" t="e">
        <f>ROUND(+O317*(1+$O$3),0)</f>
        <v>#VALUE!</v>
      </c>
    </row>
    <row r="319" spans="12:15" x14ac:dyDescent="0.25">
      <c r="L319" s="54">
        <v>314</v>
      </c>
      <c r="M319" s="54">
        <v>27</v>
      </c>
      <c r="N319" s="54">
        <f t="shared" ref="N319:N329" si="33">+N318</f>
        <v>26</v>
      </c>
      <c r="O319" s="62" t="e">
        <f t="shared" si="28"/>
        <v>#VALUE!</v>
      </c>
    </row>
    <row r="320" spans="12:15" x14ac:dyDescent="0.25">
      <c r="L320" s="54">
        <v>315</v>
      </c>
      <c r="M320" s="54">
        <v>27</v>
      </c>
      <c r="N320" s="54">
        <f t="shared" si="33"/>
        <v>26</v>
      </c>
      <c r="O320" s="62" t="e">
        <f t="shared" si="28"/>
        <v>#VALUE!</v>
      </c>
    </row>
    <row r="321" spans="12:15" x14ac:dyDescent="0.25">
      <c r="L321" s="54">
        <v>316</v>
      </c>
      <c r="M321" s="54">
        <v>27</v>
      </c>
      <c r="N321" s="54">
        <f t="shared" si="33"/>
        <v>26</v>
      </c>
      <c r="O321" s="62" t="e">
        <f t="shared" si="28"/>
        <v>#VALUE!</v>
      </c>
    </row>
    <row r="322" spans="12:15" x14ac:dyDescent="0.25">
      <c r="L322" s="54">
        <v>317</v>
      </c>
      <c r="M322" s="54">
        <v>27</v>
      </c>
      <c r="N322" s="54">
        <f t="shared" si="33"/>
        <v>26</v>
      </c>
      <c r="O322" s="62" t="e">
        <f t="shared" si="28"/>
        <v>#VALUE!</v>
      </c>
    </row>
    <row r="323" spans="12:15" x14ac:dyDescent="0.25">
      <c r="L323" s="54">
        <v>318</v>
      </c>
      <c r="M323" s="54">
        <v>27</v>
      </c>
      <c r="N323" s="54">
        <f t="shared" si="33"/>
        <v>26</v>
      </c>
      <c r="O323" s="62" t="e">
        <f t="shared" si="28"/>
        <v>#VALUE!</v>
      </c>
    </row>
    <row r="324" spans="12:15" x14ac:dyDescent="0.25">
      <c r="L324" s="54">
        <v>319</v>
      </c>
      <c r="M324" s="54">
        <v>27</v>
      </c>
      <c r="N324" s="54">
        <f t="shared" si="33"/>
        <v>26</v>
      </c>
      <c r="O324" s="62" t="e">
        <f t="shared" si="28"/>
        <v>#VALUE!</v>
      </c>
    </row>
    <row r="325" spans="12:15" x14ac:dyDescent="0.25">
      <c r="L325" s="54">
        <v>320</v>
      </c>
      <c r="M325" s="54">
        <v>27</v>
      </c>
      <c r="N325" s="54">
        <f t="shared" si="33"/>
        <v>26</v>
      </c>
      <c r="O325" s="62" t="e">
        <f t="shared" si="28"/>
        <v>#VALUE!</v>
      </c>
    </row>
    <row r="326" spans="12:15" x14ac:dyDescent="0.25">
      <c r="L326" s="54">
        <v>321</v>
      </c>
      <c r="M326" s="54">
        <v>27</v>
      </c>
      <c r="N326" s="54">
        <f t="shared" si="33"/>
        <v>26</v>
      </c>
      <c r="O326" s="62" t="e">
        <f t="shared" si="28"/>
        <v>#VALUE!</v>
      </c>
    </row>
    <row r="327" spans="12:15" x14ac:dyDescent="0.25">
      <c r="L327" s="54">
        <v>322</v>
      </c>
      <c r="M327" s="54">
        <v>27</v>
      </c>
      <c r="N327" s="54">
        <f t="shared" si="33"/>
        <v>26</v>
      </c>
      <c r="O327" s="62" t="e">
        <f t="shared" si="28"/>
        <v>#VALUE!</v>
      </c>
    </row>
    <row r="328" spans="12:15" x14ac:dyDescent="0.25">
      <c r="L328" s="54">
        <v>323</v>
      </c>
      <c r="M328" s="54">
        <v>27</v>
      </c>
      <c r="N328" s="54">
        <f t="shared" si="33"/>
        <v>26</v>
      </c>
      <c r="O328" s="62" t="e">
        <f t="shared" ref="O328:O391" si="34">+O327</f>
        <v>#VALUE!</v>
      </c>
    </row>
    <row r="329" spans="12:15" x14ac:dyDescent="0.25">
      <c r="L329" s="54">
        <v>324</v>
      </c>
      <c r="M329" s="54">
        <v>27</v>
      </c>
      <c r="N329" s="54">
        <f t="shared" si="33"/>
        <v>26</v>
      </c>
      <c r="O329" s="62" t="e">
        <f t="shared" si="34"/>
        <v>#VALUE!</v>
      </c>
    </row>
    <row r="330" spans="12:15" x14ac:dyDescent="0.25">
      <c r="L330" s="54">
        <v>325</v>
      </c>
      <c r="M330" s="54">
        <v>28</v>
      </c>
      <c r="N330" s="54">
        <f>+N329+1</f>
        <v>27</v>
      </c>
      <c r="O330" s="62" t="e">
        <f>ROUND(+O329*(1+$O$3),0)</f>
        <v>#VALUE!</v>
      </c>
    </row>
    <row r="331" spans="12:15" x14ac:dyDescent="0.25">
      <c r="L331" s="54">
        <v>326</v>
      </c>
      <c r="M331" s="54">
        <v>28</v>
      </c>
      <c r="N331" s="54">
        <f t="shared" ref="N331:N341" si="35">+N330</f>
        <v>27</v>
      </c>
      <c r="O331" s="62" t="e">
        <f t="shared" si="34"/>
        <v>#VALUE!</v>
      </c>
    </row>
    <row r="332" spans="12:15" x14ac:dyDescent="0.25">
      <c r="L332" s="54">
        <v>327</v>
      </c>
      <c r="M332" s="54">
        <v>28</v>
      </c>
      <c r="N332" s="54">
        <f t="shared" si="35"/>
        <v>27</v>
      </c>
      <c r="O332" s="62" t="e">
        <f t="shared" si="34"/>
        <v>#VALUE!</v>
      </c>
    </row>
    <row r="333" spans="12:15" x14ac:dyDescent="0.25">
      <c r="L333" s="54">
        <v>328</v>
      </c>
      <c r="M333" s="54">
        <v>28</v>
      </c>
      <c r="N333" s="54">
        <f t="shared" si="35"/>
        <v>27</v>
      </c>
      <c r="O333" s="62" t="e">
        <f t="shared" si="34"/>
        <v>#VALUE!</v>
      </c>
    </row>
    <row r="334" spans="12:15" x14ac:dyDescent="0.25">
      <c r="L334" s="54">
        <v>329</v>
      </c>
      <c r="M334" s="54">
        <v>28</v>
      </c>
      <c r="N334" s="54">
        <f t="shared" si="35"/>
        <v>27</v>
      </c>
      <c r="O334" s="62" t="e">
        <f t="shared" si="34"/>
        <v>#VALUE!</v>
      </c>
    </row>
    <row r="335" spans="12:15" x14ac:dyDescent="0.25">
      <c r="L335" s="54">
        <v>330</v>
      </c>
      <c r="M335" s="54">
        <v>28</v>
      </c>
      <c r="N335" s="54">
        <f t="shared" si="35"/>
        <v>27</v>
      </c>
      <c r="O335" s="62" t="e">
        <f t="shared" si="34"/>
        <v>#VALUE!</v>
      </c>
    </row>
    <row r="336" spans="12:15" x14ac:dyDescent="0.25">
      <c r="L336" s="54">
        <v>331</v>
      </c>
      <c r="M336" s="54">
        <v>28</v>
      </c>
      <c r="N336" s="54">
        <f t="shared" si="35"/>
        <v>27</v>
      </c>
      <c r="O336" s="62" t="e">
        <f t="shared" si="34"/>
        <v>#VALUE!</v>
      </c>
    </row>
    <row r="337" spans="12:15" x14ac:dyDescent="0.25">
      <c r="L337" s="54">
        <v>332</v>
      </c>
      <c r="M337" s="54">
        <v>28</v>
      </c>
      <c r="N337" s="54">
        <f t="shared" si="35"/>
        <v>27</v>
      </c>
      <c r="O337" s="62" t="e">
        <f t="shared" si="34"/>
        <v>#VALUE!</v>
      </c>
    </row>
    <row r="338" spans="12:15" x14ac:dyDescent="0.25">
      <c r="L338" s="54">
        <v>333</v>
      </c>
      <c r="M338" s="54">
        <v>28</v>
      </c>
      <c r="N338" s="54">
        <f t="shared" si="35"/>
        <v>27</v>
      </c>
      <c r="O338" s="62" t="e">
        <f t="shared" si="34"/>
        <v>#VALUE!</v>
      </c>
    </row>
    <row r="339" spans="12:15" x14ac:dyDescent="0.25">
      <c r="L339" s="54">
        <v>334</v>
      </c>
      <c r="M339" s="54">
        <v>28</v>
      </c>
      <c r="N339" s="54">
        <f t="shared" si="35"/>
        <v>27</v>
      </c>
      <c r="O339" s="62" t="e">
        <f t="shared" si="34"/>
        <v>#VALUE!</v>
      </c>
    </row>
    <row r="340" spans="12:15" x14ac:dyDescent="0.25">
      <c r="L340" s="54">
        <v>335</v>
      </c>
      <c r="M340" s="54">
        <v>28</v>
      </c>
      <c r="N340" s="54">
        <f t="shared" si="35"/>
        <v>27</v>
      </c>
      <c r="O340" s="62" t="e">
        <f t="shared" si="34"/>
        <v>#VALUE!</v>
      </c>
    </row>
    <row r="341" spans="12:15" x14ac:dyDescent="0.25">
      <c r="L341" s="54">
        <v>336</v>
      </c>
      <c r="M341" s="54">
        <v>28</v>
      </c>
      <c r="N341" s="54">
        <f t="shared" si="35"/>
        <v>27</v>
      </c>
      <c r="O341" s="62" t="e">
        <f t="shared" si="34"/>
        <v>#VALUE!</v>
      </c>
    </row>
    <row r="342" spans="12:15" x14ac:dyDescent="0.25">
      <c r="L342" s="54">
        <v>337</v>
      </c>
      <c r="M342" s="54">
        <v>29</v>
      </c>
      <c r="N342" s="54">
        <f>+N341+1</f>
        <v>28</v>
      </c>
      <c r="O342" s="62" t="e">
        <f>ROUND(+O341*(1+$O$3),0)</f>
        <v>#VALUE!</v>
      </c>
    </row>
    <row r="343" spans="12:15" x14ac:dyDescent="0.25">
      <c r="L343" s="54">
        <v>338</v>
      </c>
      <c r="M343" s="54">
        <v>29</v>
      </c>
      <c r="N343" s="54">
        <f t="shared" ref="N343:N353" si="36">+N342</f>
        <v>28</v>
      </c>
      <c r="O343" s="62" t="e">
        <f t="shared" si="34"/>
        <v>#VALUE!</v>
      </c>
    </row>
    <row r="344" spans="12:15" x14ac:dyDescent="0.25">
      <c r="L344" s="54">
        <v>339</v>
      </c>
      <c r="M344" s="54">
        <v>29</v>
      </c>
      <c r="N344" s="54">
        <f t="shared" si="36"/>
        <v>28</v>
      </c>
      <c r="O344" s="62" t="e">
        <f t="shared" si="34"/>
        <v>#VALUE!</v>
      </c>
    </row>
    <row r="345" spans="12:15" x14ac:dyDescent="0.25">
      <c r="L345" s="54">
        <v>340</v>
      </c>
      <c r="M345" s="54">
        <v>29</v>
      </c>
      <c r="N345" s="54">
        <f t="shared" si="36"/>
        <v>28</v>
      </c>
      <c r="O345" s="62" t="e">
        <f t="shared" si="34"/>
        <v>#VALUE!</v>
      </c>
    </row>
    <row r="346" spans="12:15" x14ac:dyDescent="0.25">
      <c r="L346" s="54">
        <v>341</v>
      </c>
      <c r="M346" s="54">
        <v>29</v>
      </c>
      <c r="N346" s="54">
        <f t="shared" si="36"/>
        <v>28</v>
      </c>
      <c r="O346" s="62" t="e">
        <f t="shared" si="34"/>
        <v>#VALUE!</v>
      </c>
    </row>
    <row r="347" spans="12:15" x14ac:dyDescent="0.25">
      <c r="L347" s="54">
        <v>342</v>
      </c>
      <c r="M347" s="54">
        <v>29</v>
      </c>
      <c r="N347" s="54">
        <f t="shared" si="36"/>
        <v>28</v>
      </c>
      <c r="O347" s="62" t="e">
        <f t="shared" si="34"/>
        <v>#VALUE!</v>
      </c>
    </row>
    <row r="348" spans="12:15" x14ac:dyDescent="0.25">
      <c r="L348" s="54">
        <v>343</v>
      </c>
      <c r="M348" s="54">
        <v>29</v>
      </c>
      <c r="N348" s="54">
        <f t="shared" si="36"/>
        <v>28</v>
      </c>
      <c r="O348" s="62" t="e">
        <f t="shared" si="34"/>
        <v>#VALUE!</v>
      </c>
    </row>
    <row r="349" spans="12:15" x14ac:dyDescent="0.25">
      <c r="L349" s="54">
        <v>344</v>
      </c>
      <c r="M349" s="54">
        <v>29</v>
      </c>
      <c r="N349" s="54">
        <f t="shared" si="36"/>
        <v>28</v>
      </c>
      <c r="O349" s="62" t="e">
        <f t="shared" si="34"/>
        <v>#VALUE!</v>
      </c>
    </row>
    <row r="350" spans="12:15" x14ac:dyDescent="0.25">
      <c r="L350" s="54">
        <v>345</v>
      </c>
      <c r="M350" s="54">
        <v>29</v>
      </c>
      <c r="N350" s="54">
        <f t="shared" si="36"/>
        <v>28</v>
      </c>
      <c r="O350" s="62" t="e">
        <f t="shared" si="34"/>
        <v>#VALUE!</v>
      </c>
    </row>
    <row r="351" spans="12:15" x14ac:dyDescent="0.25">
      <c r="L351" s="54">
        <v>346</v>
      </c>
      <c r="M351" s="54">
        <v>29</v>
      </c>
      <c r="N351" s="54">
        <f t="shared" si="36"/>
        <v>28</v>
      </c>
      <c r="O351" s="62" t="e">
        <f t="shared" si="34"/>
        <v>#VALUE!</v>
      </c>
    </row>
    <row r="352" spans="12:15" x14ac:dyDescent="0.25">
      <c r="L352" s="54">
        <v>347</v>
      </c>
      <c r="M352" s="54">
        <v>29</v>
      </c>
      <c r="N352" s="54">
        <f t="shared" si="36"/>
        <v>28</v>
      </c>
      <c r="O352" s="62" t="e">
        <f t="shared" si="34"/>
        <v>#VALUE!</v>
      </c>
    </row>
    <row r="353" spans="12:15" x14ac:dyDescent="0.25">
      <c r="L353" s="54">
        <v>348</v>
      </c>
      <c r="M353" s="54">
        <v>29</v>
      </c>
      <c r="N353" s="54">
        <f t="shared" si="36"/>
        <v>28</v>
      </c>
      <c r="O353" s="62" t="e">
        <f t="shared" si="34"/>
        <v>#VALUE!</v>
      </c>
    </row>
    <row r="354" spans="12:15" x14ac:dyDescent="0.25">
      <c r="L354" s="54">
        <v>349</v>
      </c>
      <c r="M354" s="54">
        <v>30</v>
      </c>
      <c r="N354" s="54">
        <f>+N353+1</f>
        <v>29</v>
      </c>
      <c r="O354" s="62" t="e">
        <f>ROUND(+O353*(1+$O$3),0)</f>
        <v>#VALUE!</v>
      </c>
    </row>
    <row r="355" spans="12:15" x14ac:dyDescent="0.25">
      <c r="L355" s="54">
        <v>350</v>
      </c>
      <c r="M355" s="54">
        <v>30</v>
      </c>
      <c r="N355" s="54">
        <f t="shared" ref="N355:N365" si="37">+N354</f>
        <v>29</v>
      </c>
      <c r="O355" s="62" t="e">
        <f t="shared" si="34"/>
        <v>#VALUE!</v>
      </c>
    </row>
    <row r="356" spans="12:15" x14ac:dyDescent="0.25">
      <c r="L356" s="54">
        <v>351</v>
      </c>
      <c r="M356" s="54">
        <v>30</v>
      </c>
      <c r="N356" s="54">
        <f t="shared" si="37"/>
        <v>29</v>
      </c>
      <c r="O356" s="62" t="e">
        <f t="shared" si="34"/>
        <v>#VALUE!</v>
      </c>
    </row>
    <row r="357" spans="12:15" x14ac:dyDescent="0.25">
      <c r="L357" s="54">
        <v>352</v>
      </c>
      <c r="M357" s="54">
        <v>30</v>
      </c>
      <c r="N357" s="54">
        <f t="shared" si="37"/>
        <v>29</v>
      </c>
      <c r="O357" s="62" t="e">
        <f t="shared" si="34"/>
        <v>#VALUE!</v>
      </c>
    </row>
    <row r="358" spans="12:15" x14ac:dyDescent="0.25">
      <c r="L358" s="54">
        <v>353</v>
      </c>
      <c r="M358" s="54">
        <v>30</v>
      </c>
      <c r="N358" s="54">
        <f t="shared" si="37"/>
        <v>29</v>
      </c>
      <c r="O358" s="62" t="e">
        <f t="shared" si="34"/>
        <v>#VALUE!</v>
      </c>
    </row>
    <row r="359" spans="12:15" x14ac:dyDescent="0.25">
      <c r="L359" s="54">
        <v>354</v>
      </c>
      <c r="M359" s="54">
        <v>30</v>
      </c>
      <c r="N359" s="54">
        <f t="shared" si="37"/>
        <v>29</v>
      </c>
      <c r="O359" s="62" t="e">
        <f t="shared" si="34"/>
        <v>#VALUE!</v>
      </c>
    </row>
    <row r="360" spans="12:15" x14ac:dyDescent="0.25">
      <c r="L360" s="54">
        <v>355</v>
      </c>
      <c r="M360" s="54">
        <v>30</v>
      </c>
      <c r="N360" s="54">
        <f t="shared" si="37"/>
        <v>29</v>
      </c>
      <c r="O360" s="62" t="e">
        <f t="shared" si="34"/>
        <v>#VALUE!</v>
      </c>
    </row>
    <row r="361" spans="12:15" x14ac:dyDescent="0.25">
      <c r="L361" s="54">
        <v>356</v>
      </c>
      <c r="M361" s="54">
        <v>30</v>
      </c>
      <c r="N361" s="54">
        <f t="shared" si="37"/>
        <v>29</v>
      </c>
      <c r="O361" s="62" t="e">
        <f t="shared" si="34"/>
        <v>#VALUE!</v>
      </c>
    </row>
    <row r="362" spans="12:15" x14ac:dyDescent="0.25">
      <c r="L362" s="54">
        <v>357</v>
      </c>
      <c r="M362" s="54">
        <v>30</v>
      </c>
      <c r="N362" s="54">
        <f t="shared" si="37"/>
        <v>29</v>
      </c>
      <c r="O362" s="62" t="e">
        <f t="shared" si="34"/>
        <v>#VALUE!</v>
      </c>
    </row>
    <row r="363" spans="12:15" x14ac:dyDescent="0.25">
      <c r="L363" s="54">
        <v>358</v>
      </c>
      <c r="M363" s="54">
        <v>30</v>
      </c>
      <c r="N363" s="54">
        <f t="shared" si="37"/>
        <v>29</v>
      </c>
      <c r="O363" s="62" t="e">
        <f t="shared" si="34"/>
        <v>#VALUE!</v>
      </c>
    </row>
    <row r="364" spans="12:15" x14ac:dyDescent="0.25">
      <c r="L364" s="54">
        <v>359</v>
      </c>
      <c r="M364" s="54">
        <v>30</v>
      </c>
      <c r="N364" s="54">
        <f t="shared" si="37"/>
        <v>29</v>
      </c>
      <c r="O364" s="62" t="e">
        <f t="shared" si="34"/>
        <v>#VALUE!</v>
      </c>
    </row>
    <row r="365" spans="12:15" x14ac:dyDescent="0.25">
      <c r="L365" s="54">
        <v>360</v>
      </c>
      <c r="M365" s="54">
        <v>30</v>
      </c>
      <c r="N365" s="54">
        <f t="shared" si="37"/>
        <v>29</v>
      </c>
      <c r="O365" s="62" t="e">
        <f t="shared" si="34"/>
        <v>#VALUE!</v>
      </c>
    </row>
    <row r="366" spans="12:15" x14ac:dyDescent="0.25">
      <c r="L366" s="54">
        <v>361</v>
      </c>
      <c r="M366" s="54">
        <v>31</v>
      </c>
      <c r="N366" s="54">
        <f>+N365+1</f>
        <v>30</v>
      </c>
      <c r="O366" s="62" t="e">
        <f>ROUND(+O365*(1+$O$3),0)</f>
        <v>#VALUE!</v>
      </c>
    </row>
    <row r="367" spans="12:15" x14ac:dyDescent="0.25">
      <c r="L367" s="54">
        <v>362</v>
      </c>
      <c r="M367" s="54">
        <v>31</v>
      </c>
      <c r="N367" s="54">
        <f t="shared" ref="N367:N377" si="38">+N366</f>
        <v>30</v>
      </c>
      <c r="O367" s="62" t="e">
        <f t="shared" si="34"/>
        <v>#VALUE!</v>
      </c>
    </row>
    <row r="368" spans="12:15" x14ac:dyDescent="0.25">
      <c r="L368" s="54">
        <v>363</v>
      </c>
      <c r="M368" s="54">
        <v>31</v>
      </c>
      <c r="N368" s="54">
        <f t="shared" si="38"/>
        <v>30</v>
      </c>
      <c r="O368" s="62" t="e">
        <f t="shared" si="34"/>
        <v>#VALUE!</v>
      </c>
    </row>
    <row r="369" spans="12:15" x14ac:dyDescent="0.25">
      <c r="L369" s="54">
        <v>364</v>
      </c>
      <c r="M369" s="54">
        <v>31</v>
      </c>
      <c r="N369" s="54">
        <f t="shared" si="38"/>
        <v>30</v>
      </c>
      <c r="O369" s="62" t="e">
        <f t="shared" si="34"/>
        <v>#VALUE!</v>
      </c>
    </row>
    <row r="370" spans="12:15" x14ac:dyDescent="0.25">
      <c r="L370" s="54">
        <v>365</v>
      </c>
      <c r="M370" s="54">
        <v>31</v>
      </c>
      <c r="N370" s="54">
        <f t="shared" si="38"/>
        <v>30</v>
      </c>
      <c r="O370" s="62" t="e">
        <f t="shared" si="34"/>
        <v>#VALUE!</v>
      </c>
    </row>
    <row r="371" spans="12:15" x14ac:dyDescent="0.25">
      <c r="L371" s="54">
        <v>366</v>
      </c>
      <c r="M371" s="54">
        <v>31</v>
      </c>
      <c r="N371" s="54">
        <f t="shared" si="38"/>
        <v>30</v>
      </c>
      <c r="O371" s="62" t="e">
        <f t="shared" si="34"/>
        <v>#VALUE!</v>
      </c>
    </row>
    <row r="372" spans="12:15" x14ac:dyDescent="0.25">
      <c r="L372" s="54">
        <v>367</v>
      </c>
      <c r="M372" s="54">
        <v>31</v>
      </c>
      <c r="N372" s="54">
        <f t="shared" si="38"/>
        <v>30</v>
      </c>
      <c r="O372" s="62" t="e">
        <f t="shared" si="34"/>
        <v>#VALUE!</v>
      </c>
    </row>
    <row r="373" spans="12:15" x14ac:dyDescent="0.25">
      <c r="L373" s="54">
        <v>368</v>
      </c>
      <c r="M373" s="54">
        <v>31</v>
      </c>
      <c r="N373" s="54">
        <f t="shared" si="38"/>
        <v>30</v>
      </c>
      <c r="O373" s="62" t="e">
        <f t="shared" si="34"/>
        <v>#VALUE!</v>
      </c>
    </row>
    <row r="374" spans="12:15" x14ac:dyDescent="0.25">
      <c r="L374" s="54">
        <v>369</v>
      </c>
      <c r="M374" s="54">
        <v>31</v>
      </c>
      <c r="N374" s="54">
        <f t="shared" si="38"/>
        <v>30</v>
      </c>
      <c r="O374" s="62" t="e">
        <f t="shared" si="34"/>
        <v>#VALUE!</v>
      </c>
    </row>
    <row r="375" spans="12:15" x14ac:dyDescent="0.25">
      <c r="L375" s="54">
        <v>370</v>
      </c>
      <c r="M375" s="54">
        <v>31</v>
      </c>
      <c r="N375" s="54">
        <f t="shared" si="38"/>
        <v>30</v>
      </c>
      <c r="O375" s="62" t="e">
        <f t="shared" si="34"/>
        <v>#VALUE!</v>
      </c>
    </row>
    <row r="376" spans="12:15" x14ac:dyDescent="0.25">
      <c r="L376" s="54">
        <v>371</v>
      </c>
      <c r="M376" s="54">
        <v>31</v>
      </c>
      <c r="N376" s="54">
        <f t="shared" si="38"/>
        <v>30</v>
      </c>
      <c r="O376" s="62" t="e">
        <f t="shared" si="34"/>
        <v>#VALUE!</v>
      </c>
    </row>
    <row r="377" spans="12:15" x14ac:dyDescent="0.25">
      <c r="L377" s="54">
        <v>372</v>
      </c>
      <c r="M377" s="54">
        <v>31</v>
      </c>
      <c r="N377" s="54">
        <f t="shared" si="38"/>
        <v>30</v>
      </c>
      <c r="O377" s="62" t="e">
        <f t="shared" si="34"/>
        <v>#VALUE!</v>
      </c>
    </row>
    <row r="378" spans="12:15" x14ac:dyDescent="0.25">
      <c r="L378" s="54">
        <v>373</v>
      </c>
      <c r="M378" s="54">
        <v>32</v>
      </c>
      <c r="N378" s="54">
        <f>+N377+1</f>
        <v>31</v>
      </c>
      <c r="O378" s="62" t="e">
        <f>ROUND(+O377*(1+$O$3),0)</f>
        <v>#VALUE!</v>
      </c>
    </row>
    <row r="379" spans="12:15" x14ac:dyDescent="0.25">
      <c r="L379" s="54">
        <v>374</v>
      </c>
      <c r="M379" s="54">
        <v>32</v>
      </c>
      <c r="N379" s="54">
        <f t="shared" ref="N379:N389" si="39">+N378</f>
        <v>31</v>
      </c>
      <c r="O379" s="62" t="e">
        <f t="shared" si="34"/>
        <v>#VALUE!</v>
      </c>
    </row>
    <row r="380" spans="12:15" x14ac:dyDescent="0.25">
      <c r="L380" s="54">
        <v>375</v>
      </c>
      <c r="M380" s="54">
        <v>32</v>
      </c>
      <c r="N380" s="54">
        <f t="shared" si="39"/>
        <v>31</v>
      </c>
      <c r="O380" s="62" t="e">
        <f t="shared" si="34"/>
        <v>#VALUE!</v>
      </c>
    </row>
    <row r="381" spans="12:15" x14ac:dyDescent="0.25">
      <c r="L381" s="54">
        <v>376</v>
      </c>
      <c r="M381" s="54">
        <v>32</v>
      </c>
      <c r="N381" s="54">
        <f t="shared" si="39"/>
        <v>31</v>
      </c>
      <c r="O381" s="62" t="e">
        <f t="shared" si="34"/>
        <v>#VALUE!</v>
      </c>
    </row>
    <row r="382" spans="12:15" x14ac:dyDescent="0.25">
      <c r="L382" s="54">
        <v>377</v>
      </c>
      <c r="M382" s="54">
        <v>32</v>
      </c>
      <c r="N382" s="54">
        <f t="shared" si="39"/>
        <v>31</v>
      </c>
      <c r="O382" s="62" t="e">
        <f t="shared" si="34"/>
        <v>#VALUE!</v>
      </c>
    </row>
    <row r="383" spans="12:15" x14ac:dyDescent="0.25">
      <c r="L383" s="54">
        <v>378</v>
      </c>
      <c r="M383" s="54">
        <v>32</v>
      </c>
      <c r="N383" s="54">
        <f t="shared" si="39"/>
        <v>31</v>
      </c>
      <c r="O383" s="62" t="e">
        <f t="shared" si="34"/>
        <v>#VALUE!</v>
      </c>
    </row>
    <row r="384" spans="12:15" x14ac:dyDescent="0.25">
      <c r="L384" s="54">
        <v>379</v>
      </c>
      <c r="M384" s="54">
        <v>32</v>
      </c>
      <c r="N384" s="54">
        <f t="shared" si="39"/>
        <v>31</v>
      </c>
      <c r="O384" s="62" t="e">
        <f t="shared" si="34"/>
        <v>#VALUE!</v>
      </c>
    </row>
    <row r="385" spans="12:15" x14ac:dyDescent="0.25">
      <c r="L385" s="54">
        <v>380</v>
      </c>
      <c r="M385" s="54">
        <v>32</v>
      </c>
      <c r="N385" s="54">
        <f t="shared" si="39"/>
        <v>31</v>
      </c>
      <c r="O385" s="62" t="e">
        <f t="shared" si="34"/>
        <v>#VALUE!</v>
      </c>
    </row>
    <row r="386" spans="12:15" x14ac:dyDescent="0.25">
      <c r="L386" s="54">
        <v>381</v>
      </c>
      <c r="M386" s="54">
        <v>32</v>
      </c>
      <c r="N386" s="54">
        <f t="shared" si="39"/>
        <v>31</v>
      </c>
      <c r="O386" s="62" t="e">
        <f t="shared" si="34"/>
        <v>#VALUE!</v>
      </c>
    </row>
    <row r="387" spans="12:15" x14ac:dyDescent="0.25">
      <c r="L387" s="54">
        <v>382</v>
      </c>
      <c r="M387" s="54">
        <v>32</v>
      </c>
      <c r="N387" s="54">
        <f t="shared" si="39"/>
        <v>31</v>
      </c>
      <c r="O387" s="62" t="e">
        <f t="shared" si="34"/>
        <v>#VALUE!</v>
      </c>
    </row>
    <row r="388" spans="12:15" x14ac:dyDescent="0.25">
      <c r="L388" s="54">
        <v>383</v>
      </c>
      <c r="M388" s="54">
        <v>32</v>
      </c>
      <c r="N388" s="54">
        <f t="shared" si="39"/>
        <v>31</v>
      </c>
      <c r="O388" s="62" t="e">
        <f t="shared" si="34"/>
        <v>#VALUE!</v>
      </c>
    </row>
    <row r="389" spans="12:15" x14ac:dyDescent="0.25">
      <c r="L389" s="54">
        <v>384</v>
      </c>
      <c r="M389" s="54">
        <v>32</v>
      </c>
      <c r="N389" s="54">
        <f t="shared" si="39"/>
        <v>31</v>
      </c>
      <c r="O389" s="62" t="e">
        <f t="shared" si="34"/>
        <v>#VALUE!</v>
      </c>
    </row>
    <row r="390" spans="12:15" x14ac:dyDescent="0.25">
      <c r="L390" s="54">
        <v>385</v>
      </c>
      <c r="M390" s="54">
        <v>33</v>
      </c>
      <c r="N390" s="54">
        <f>+N389+1</f>
        <v>32</v>
      </c>
      <c r="O390" s="62" t="e">
        <f>ROUND(+O389*(1+$O$3),0)</f>
        <v>#VALUE!</v>
      </c>
    </row>
    <row r="391" spans="12:15" x14ac:dyDescent="0.25">
      <c r="L391" s="54">
        <v>386</v>
      </c>
      <c r="M391" s="54">
        <v>33</v>
      </c>
      <c r="N391" s="54">
        <f t="shared" ref="N391:N401" si="40">+N390</f>
        <v>32</v>
      </c>
      <c r="O391" s="62" t="e">
        <f t="shared" si="34"/>
        <v>#VALUE!</v>
      </c>
    </row>
    <row r="392" spans="12:15" x14ac:dyDescent="0.25">
      <c r="L392" s="54">
        <v>387</v>
      </c>
      <c r="M392" s="54">
        <v>33</v>
      </c>
      <c r="N392" s="54">
        <f t="shared" si="40"/>
        <v>32</v>
      </c>
      <c r="O392" s="62" t="e">
        <f t="shared" ref="O392:O455" si="41">+O391</f>
        <v>#VALUE!</v>
      </c>
    </row>
    <row r="393" spans="12:15" x14ac:dyDescent="0.25">
      <c r="L393" s="54">
        <v>388</v>
      </c>
      <c r="M393" s="54">
        <v>33</v>
      </c>
      <c r="N393" s="54">
        <f t="shared" si="40"/>
        <v>32</v>
      </c>
      <c r="O393" s="62" t="e">
        <f t="shared" si="41"/>
        <v>#VALUE!</v>
      </c>
    </row>
    <row r="394" spans="12:15" x14ac:dyDescent="0.25">
      <c r="L394" s="54">
        <v>389</v>
      </c>
      <c r="M394" s="54">
        <v>33</v>
      </c>
      <c r="N394" s="54">
        <f t="shared" si="40"/>
        <v>32</v>
      </c>
      <c r="O394" s="62" t="e">
        <f t="shared" si="41"/>
        <v>#VALUE!</v>
      </c>
    </row>
    <row r="395" spans="12:15" x14ac:dyDescent="0.25">
      <c r="L395" s="54">
        <v>390</v>
      </c>
      <c r="M395" s="54">
        <v>33</v>
      </c>
      <c r="N395" s="54">
        <f t="shared" si="40"/>
        <v>32</v>
      </c>
      <c r="O395" s="62" t="e">
        <f t="shared" si="41"/>
        <v>#VALUE!</v>
      </c>
    </row>
    <row r="396" spans="12:15" x14ac:dyDescent="0.25">
      <c r="L396" s="54">
        <v>391</v>
      </c>
      <c r="M396" s="54">
        <v>33</v>
      </c>
      <c r="N396" s="54">
        <f t="shared" si="40"/>
        <v>32</v>
      </c>
      <c r="O396" s="62" t="e">
        <f t="shared" si="41"/>
        <v>#VALUE!</v>
      </c>
    </row>
    <row r="397" spans="12:15" x14ac:dyDescent="0.25">
      <c r="L397" s="54">
        <v>392</v>
      </c>
      <c r="M397" s="54">
        <v>33</v>
      </c>
      <c r="N397" s="54">
        <f t="shared" si="40"/>
        <v>32</v>
      </c>
      <c r="O397" s="62" t="e">
        <f t="shared" si="41"/>
        <v>#VALUE!</v>
      </c>
    </row>
    <row r="398" spans="12:15" x14ac:dyDescent="0.25">
      <c r="L398" s="54">
        <v>393</v>
      </c>
      <c r="M398" s="54">
        <v>33</v>
      </c>
      <c r="N398" s="54">
        <f t="shared" si="40"/>
        <v>32</v>
      </c>
      <c r="O398" s="62" t="e">
        <f t="shared" si="41"/>
        <v>#VALUE!</v>
      </c>
    </row>
    <row r="399" spans="12:15" x14ac:dyDescent="0.25">
      <c r="L399" s="54">
        <v>394</v>
      </c>
      <c r="M399" s="54">
        <v>33</v>
      </c>
      <c r="N399" s="54">
        <f t="shared" si="40"/>
        <v>32</v>
      </c>
      <c r="O399" s="62" t="e">
        <f t="shared" si="41"/>
        <v>#VALUE!</v>
      </c>
    </row>
    <row r="400" spans="12:15" x14ac:dyDescent="0.25">
      <c r="L400" s="54">
        <v>395</v>
      </c>
      <c r="M400" s="54">
        <v>33</v>
      </c>
      <c r="N400" s="54">
        <f t="shared" si="40"/>
        <v>32</v>
      </c>
      <c r="O400" s="62" t="e">
        <f t="shared" si="41"/>
        <v>#VALUE!</v>
      </c>
    </row>
    <row r="401" spans="12:15" x14ac:dyDescent="0.25">
      <c r="L401" s="54">
        <v>396</v>
      </c>
      <c r="M401" s="54">
        <v>33</v>
      </c>
      <c r="N401" s="54">
        <f t="shared" si="40"/>
        <v>32</v>
      </c>
      <c r="O401" s="62" t="e">
        <f t="shared" si="41"/>
        <v>#VALUE!</v>
      </c>
    </row>
    <row r="402" spans="12:15" x14ac:dyDescent="0.25">
      <c r="L402" s="54">
        <v>397</v>
      </c>
      <c r="M402" s="54">
        <v>34</v>
      </c>
      <c r="N402" s="54">
        <f>+N401+1</f>
        <v>33</v>
      </c>
      <c r="O402" s="62" t="e">
        <f>ROUND(+O401*(1+$O$3),0)</f>
        <v>#VALUE!</v>
      </c>
    </row>
    <row r="403" spans="12:15" x14ac:dyDescent="0.25">
      <c r="L403" s="54">
        <v>398</v>
      </c>
      <c r="M403" s="54">
        <v>34</v>
      </c>
      <c r="N403" s="54">
        <f t="shared" ref="N403:N413" si="42">+N402</f>
        <v>33</v>
      </c>
      <c r="O403" s="62" t="e">
        <f t="shared" si="41"/>
        <v>#VALUE!</v>
      </c>
    </row>
    <row r="404" spans="12:15" x14ac:dyDescent="0.25">
      <c r="L404" s="54">
        <v>399</v>
      </c>
      <c r="M404" s="54">
        <v>34</v>
      </c>
      <c r="N404" s="54">
        <f t="shared" si="42"/>
        <v>33</v>
      </c>
      <c r="O404" s="62" t="e">
        <f t="shared" si="41"/>
        <v>#VALUE!</v>
      </c>
    </row>
    <row r="405" spans="12:15" x14ac:dyDescent="0.25">
      <c r="L405" s="54">
        <v>400</v>
      </c>
      <c r="M405" s="54">
        <v>34</v>
      </c>
      <c r="N405" s="54">
        <f t="shared" si="42"/>
        <v>33</v>
      </c>
      <c r="O405" s="62" t="e">
        <f t="shared" si="41"/>
        <v>#VALUE!</v>
      </c>
    </row>
    <row r="406" spans="12:15" x14ac:dyDescent="0.25">
      <c r="L406" s="54">
        <v>401</v>
      </c>
      <c r="M406" s="54">
        <v>34</v>
      </c>
      <c r="N406" s="54">
        <f t="shared" si="42"/>
        <v>33</v>
      </c>
      <c r="O406" s="62" t="e">
        <f t="shared" si="41"/>
        <v>#VALUE!</v>
      </c>
    </row>
    <row r="407" spans="12:15" x14ac:dyDescent="0.25">
      <c r="L407" s="54">
        <v>402</v>
      </c>
      <c r="M407" s="54">
        <v>34</v>
      </c>
      <c r="N407" s="54">
        <f t="shared" si="42"/>
        <v>33</v>
      </c>
      <c r="O407" s="62" t="e">
        <f t="shared" si="41"/>
        <v>#VALUE!</v>
      </c>
    </row>
    <row r="408" spans="12:15" x14ac:dyDescent="0.25">
      <c r="L408" s="54">
        <v>403</v>
      </c>
      <c r="M408" s="54">
        <v>34</v>
      </c>
      <c r="N408" s="54">
        <f t="shared" si="42"/>
        <v>33</v>
      </c>
      <c r="O408" s="62" t="e">
        <f t="shared" si="41"/>
        <v>#VALUE!</v>
      </c>
    </row>
    <row r="409" spans="12:15" x14ac:dyDescent="0.25">
      <c r="L409" s="54">
        <v>404</v>
      </c>
      <c r="M409" s="54">
        <v>34</v>
      </c>
      <c r="N409" s="54">
        <f t="shared" si="42"/>
        <v>33</v>
      </c>
      <c r="O409" s="62" t="e">
        <f t="shared" si="41"/>
        <v>#VALUE!</v>
      </c>
    </row>
    <row r="410" spans="12:15" x14ac:dyDescent="0.25">
      <c r="L410" s="54">
        <v>405</v>
      </c>
      <c r="M410" s="54">
        <v>34</v>
      </c>
      <c r="N410" s="54">
        <f t="shared" si="42"/>
        <v>33</v>
      </c>
      <c r="O410" s="62" t="e">
        <f t="shared" si="41"/>
        <v>#VALUE!</v>
      </c>
    </row>
    <row r="411" spans="12:15" x14ac:dyDescent="0.25">
      <c r="L411" s="54">
        <v>406</v>
      </c>
      <c r="M411" s="54">
        <v>34</v>
      </c>
      <c r="N411" s="54">
        <f t="shared" si="42"/>
        <v>33</v>
      </c>
      <c r="O411" s="62" t="e">
        <f t="shared" si="41"/>
        <v>#VALUE!</v>
      </c>
    </row>
    <row r="412" spans="12:15" x14ac:dyDescent="0.25">
      <c r="L412" s="54">
        <v>407</v>
      </c>
      <c r="M412" s="54">
        <v>34</v>
      </c>
      <c r="N412" s="54">
        <f t="shared" si="42"/>
        <v>33</v>
      </c>
      <c r="O412" s="62" t="e">
        <f t="shared" si="41"/>
        <v>#VALUE!</v>
      </c>
    </row>
    <row r="413" spans="12:15" x14ac:dyDescent="0.25">
      <c r="L413" s="54">
        <v>408</v>
      </c>
      <c r="M413" s="54">
        <v>34</v>
      </c>
      <c r="N413" s="54">
        <f t="shared" si="42"/>
        <v>33</v>
      </c>
      <c r="O413" s="62" t="e">
        <f t="shared" si="41"/>
        <v>#VALUE!</v>
      </c>
    </row>
    <row r="414" spans="12:15" x14ac:dyDescent="0.25">
      <c r="L414" s="54">
        <v>409</v>
      </c>
      <c r="M414" s="54">
        <v>35</v>
      </c>
      <c r="N414" s="54">
        <f>+N413+1</f>
        <v>34</v>
      </c>
      <c r="O414" s="62" t="e">
        <f>ROUND(+O413*(1+$O$3),0)</f>
        <v>#VALUE!</v>
      </c>
    </row>
    <row r="415" spans="12:15" x14ac:dyDescent="0.25">
      <c r="L415" s="54">
        <v>410</v>
      </c>
      <c r="M415" s="54">
        <v>35</v>
      </c>
      <c r="N415" s="54">
        <f t="shared" ref="N415:N425" si="43">+N414</f>
        <v>34</v>
      </c>
      <c r="O415" s="62" t="e">
        <f t="shared" si="41"/>
        <v>#VALUE!</v>
      </c>
    </row>
    <row r="416" spans="12:15" x14ac:dyDescent="0.25">
      <c r="L416" s="54">
        <v>411</v>
      </c>
      <c r="M416" s="54">
        <v>35</v>
      </c>
      <c r="N416" s="54">
        <f t="shared" si="43"/>
        <v>34</v>
      </c>
      <c r="O416" s="62" t="e">
        <f t="shared" si="41"/>
        <v>#VALUE!</v>
      </c>
    </row>
    <row r="417" spans="12:15" x14ac:dyDescent="0.25">
      <c r="L417" s="54">
        <v>412</v>
      </c>
      <c r="M417" s="54">
        <v>35</v>
      </c>
      <c r="N417" s="54">
        <f t="shared" si="43"/>
        <v>34</v>
      </c>
      <c r="O417" s="62" t="e">
        <f t="shared" si="41"/>
        <v>#VALUE!</v>
      </c>
    </row>
    <row r="418" spans="12:15" x14ac:dyDescent="0.25">
      <c r="L418" s="54">
        <v>413</v>
      </c>
      <c r="M418" s="54">
        <v>35</v>
      </c>
      <c r="N418" s="54">
        <f t="shared" si="43"/>
        <v>34</v>
      </c>
      <c r="O418" s="62" t="e">
        <f t="shared" si="41"/>
        <v>#VALUE!</v>
      </c>
    </row>
    <row r="419" spans="12:15" x14ac:dyDescent="0.25">
      <c r="L419" s="54">
        <v>414</v>
      </c>
      <c r="M419" s="54">
        <v>35</v>
      </c>
      <c r="N419" s="54">
        <f t="shared" si="43"/>
        <v>34</v>
      </c>
      <c r="O419" s="62" t="e">
        <f t="shared" si="41"/>
        <v>#VALUE!</v>
      </c>
    </row>
    <row r="420" spans="12:15" x14ac:dyDescent="0.25">
      <c r="L420" s="54">
        <v>415</v>
      </c>
      <c r="M420" s="54">
        <v>35</v>
      </c>
      <c r="N420" s="54">
        <f t="shared" si="43"/>
        <v>34</v>
      </c>
      <c r="O420" s="62" t="e">
        <f t="shared" si="41"/>
        <v>#VALUE!</v>
      </c>
    </row>
    <row r="421" spans="12:15" x14ac:dyDescent="0.25">
      <c r="L421" s="54">
        <v>416</v>
      </c>
      <c r="M421" s="54">
        <v>35</v>
      </c>
      <c r="N421" s="54">
        <f t="shared" si="43"/>
        <v>34</v>
      </c>
      <c r="O421" s="62" t="e">
        <f t="shared" si="41"/>
        <v>#VALUE!</v>
      </c>
    </row>
    <row r="422" spans="12:15" x14ac:dyDescent="0.25">
      <c r="L422" s="54">
        <v>417</v>
      </c>
      <c r="M422" s="54">
        <v>35</v>
      </c>
      <c r="N422" s="54">
        <f t="shared" si="43"/>
        <v>34</v>
      </c>
      <c r="O422" s="62" t="e">
        <f t="shared" si="41"/>
        <v>#VALUE!</v>
      </c>
    </row>
    <row r="423" spans="12:15" x14ac:dyDescent="0.25">
      <c r="L423" s="54">
        <v>418</v>
      </c>
      <c r="M423" s="54">
        <v>35</v>
      </c>
      <c r="N423" s="54">
        <f t="shared" si="43"/>
        <v>34</v>
      </c>
      <c r="O423" s="62" t="e">
        <f t="shared" si="41"/>
        <v>#VALUE!</v>
      </c>
    </row>
    <row r="424" spans="12:15" x14ac:dyDescent="0.25">
      <c r="L424" s="54">
        <v>419</v>
      </c>
      <c r="M424" s="54">
        <v>35</v>
      </c>
      <c r="N424" s="54">
        <f t="shared" si="43"/>
        <v>34</v>
      </c>
      <c r="O424" s="62" t="e">
        <f t="shared" si="41"/>
        <v>#VALUE!</v>
      </c>
    </row>
    <row r="425" spans="12:15" x14ac:dyDescent="0.25">
      <c r="L425" s="54">
        <v>420</v>
      </c>
      <c r="M425" s="54">
        <v>35</v>
      </c>
      <c r="N425" s="54">
        <f t="shared" si="43"/>
        <v>34</v>
      </c>
      <c r="O425" s="62" t="e">
        <f t="shared" si="41"/>
        <v>#VALUE!</v>
      </c>
    </row>
    <row r="426" spans="12:15" x14ac:dyDescent="0.25">
      <c r="L426" s="54">
        <v>421</v>
      </c>
      <c r="M426" s="54">
        <v>36</v>
      </c>
      <c r="N426" s="54">
        <f>+N425+1</f>
        <v>35</v>
      </c>
      <c r="O426" s="62" t="e">
        <f>ROUND(+O425*(1+$O$3),0)</f>
        <v>#VALUE!</v>
      </c>
    </row>
    <row r="427" spans="12:15" x14ac:dyDescent="0.25">
      <c r="L427" s="54">
        <v>422</v>
      </c>
      <c r="M427" s="54">
        <v>36</v>
      </c>
      <c r="N427" s="54">
        <f t="shared" ref="N427:N437" si="44">+N426</f>
        <v>35</v>
      </c>
      <c r="O427" s="62" t="e">
        <f t="shared" si="41"/>
        <v>#VALUE!</v>
      </c>
    </row>
    <row r="428" spans="12:15" x14ac:dyDescent="0.25">
      <c r="L428" s="54">
        <v>423</v>
      </c>
      <c r="M428" s="54">
        <v>36</v>
      </c>
      <c r="N428" s="54">
        <f t="shared" si="44"/>
        <v>35</v>
      </c>
      <c r="O428" s="62" t="e">
        <f t="shared" si="41"/>
        <v>#VALUE!</v>
      </c>
    </row>
    <row r="429" spans="12:15" x14ac:dyDescent="0.25">
      <c r="L429" s="54">
        <v>424</v>
      </c>
      <c r="M429" s="54">
        <v>36</v>
      </c>
      <c r="N429" s="54">
        <f t="shared" si="44"/>
        <v>35</v>
      </c>
      <c r="O429" s="62" t="e">
        <f t="shared" si="41"/>
        <v>#VALUE!</v>
      </c>
    </row>
    <row r="430" spans="12:15" x14ac:dyDescent="0.25">
      <c r="L430" s="54">
        <v>425</v>
      </c>
      <c r="M430" s="54">
        <v>36</v>
      </c>
      <c r="N430" s="54">
        <f t="shared" si="44"/>
        <v>35</v>
      </c>
      <c r="O430" s="62" t="e">
        <f t="shared" si="41"/>
        <v>#VALUE!</v>
      </c>
    </row>
    <row r="431" spans="12:15" x14ac:dyDescent="0.25">
      <c r="L431" s="54">
        <v>426</v>
      </c>
      <c r="M431" s="54">
        <v>36</v>
      </c>
      <c r="N431" s="54">
        <f t="shared" si="44"/>
        <v>35</v>
      </c>
      <c r="O431" s="62" t="e">
        <f t="shared" si="41"/>
        <v>#VALUE!</v>
      </c>
    </row>
    <row r="432" spans="12:15" x14ac:dyDescent="0.25">
      <c r="L432" s="54">
        <v>427</v>
      </c>
      <c r="M432" s="54">
        <v>36</v>
      </c>
      <c r="N432" s="54">
        <f t="shared" si="44"/>
        <v>35</v>
      </c>
      <c r="O432" s="62" t="e">
        <f t="shared" si="41"/>
        <v>#VALUE!</v>
      </c>
    </row>
    <row r="433" spans="12:15" x14ac:dyDescent="0.25">
      <c r="L433" s="54">
        <v>428</v>
      </c>
      <c r="M433" s="54">
        <v>36</v>
      </c>
      <c r="N433" s="54">
        <f t="shared" si="44"/>
        <v>35</v>
      </c>
      <c r="O433" s="62" t="e">
        <f t="shared" si="41"/>
        <v>#VALUE!</v>
      </c>
    </row>
    <row r="434" spans="12:15" x14ac:dyDescent="0.25">
      <c r="L434" s="54">
        <v>429</v>
      </c>
      <c r="M434" s="54">
        <v>36</v>
      </c>
      <c r="N434" s="54">
        <f t="shared" si="44"/>
        <v>35</v>
      </c>
      <c r="O434" s="62" t="e">
        <f t="shared" si="41"/>
        <v>#VALUE!</v>
      </c>
    </row>
    <row r="435" spans="12:15" x14ac:dyDescent="0.25">
      <c r="L435" s="54">
        <v>430</v>
      </c>
      <c r="M435" s="54">
        <v>36</v>
      </c>
      <c r="N435" s="54">
        <f t="shared" si="44"/>
        <v>35</v>
      </c>
      <c r="O435" s="62" t="e">
        <f t="shared" si="41"/>
        <v>#VALUE!</v>
      </c>
    </row>
    <row r="436" spans="12:15" x14ac:dyDescent="0.25">
      <c r="L436" s="54">
        <v>431</v>
      </c>
      <c r="M436" s="54">
        <v>36</v>
      </c>
      <c r="N436" s="54">
        <f t="shared" si="44"/>
        <v>35</v>
      </c>
      <c r="O436" s="62" t="e">
        <f t="shared" si="41"/>
        <v>#VALUE!</v>
      </c>
    </row>
    <row r="437" spans="12:15" x14ac:dyDescent="0.25">
      <c r="L437" s="54">
        <v>432</v>
      </c>
      <c r="M437" s="54">
        <v>36</v>
      </c>
      <c r="N437" s="54">
        <f t="shared" si="44"/>
        <v>35</v>
      </c>
      <c r="O437" s="62" t="e">
        <f t="shared" si="41"/>
        <v>#VALUE!</v>
      </c>
    </row>
    <row r="438" spans="12:15" x14ac:dyDescent="0.25">
      <c r="L438" s="54">
        <v>433</v>
      </c>
      <c r="M438" s="54">
        <v>37</v>
      </c>
      <c r="N438" s="54">
        <f>+N437+1</f>
        <v>36</v>
      </c>
      <c r="O438" s="62" t="e">
        <f>ROUND(+O437*(1+$O$3),0)</f>
        <v>#VALUE!</v>
      </c>
    </row>
    <row r="439" spans="12:15" x14ac:dyDescent="0.25">
      <c r="L439" s="54">
        <v>434</v>
      </c>
      <c r="M439" s="54">
        <v>37</v>
      </c>
      <c r="N439" s="54">
        <f t="shared" ref="N439:N449" si="45">+N438</f>
        <v>36</v>
      </c>
      <c r="O439" s="62" t="e">
        <f t="shared" si="41"/>
        <v>#VALUE!</v>
      </c>
    </row>
    <row r="440" spans="12:15" x14ac:dyDescent="0.25">
      <c r="L440" s="54">
        <v>435</v>
      </c>
      <c r="M440" s="54">
        <v>37</v>
      </c>
      <c r="N440" s="54">
        <f t="shared" si="45"/>
        <v>36</v>
      </c>
      <c r="O440" s="62" t="e">
        <f t="shared" si="41"/>
        <v>#VALUE!</v>
      </c>
    </row>
    <row r="441" spans="12:15" x14ac:dyDescent="0.25">
      <c r="L441" s="54">
        <v>436</v>
      </c>
      <c r="M441" s="54">
        <v>37</v>
      </c>
      <c r="N441" s="54">
        <f t="shared" si="45"/>
        <v>36</v>
      </c>
      <c r="O441" s="62" t="e">
        <f t="shared" si="41"/>
        <v>#VALUE!</v>
      </c>
    </row>
    <row r="442" spans="12:15" x14ac:dyDescent="0.25">
      <c r="L442" s="54">
        <v>437</v>
      </c>
      <c r="M442" s="54">
        <v>37</v>
      </c>
      <c r="N442" s="54">
        <f t="shared" si="45"/>
        <v>36</v>
      </c>
      <c r="O442" s="62" t="e">
        <f t="shared" si="41"/>
        <v>#VALUE!</v>
      </c>
    </row>
    <row r="443" spans="12:15" x14ac:dyDescent="0.25">
      <c r="L443" s="54">
        <v>438</v>
      </c>
      <c r="M443" s="54">
        <v>37</v>
      </c>
      <c r="N443" s="54">
        <f t="shared" si="45"/>
        <v>36</v>
      </c>
      <c r="O443" s="62" t="e">
        <f t="shared" si="41"/>
        <v>#VALUE!</v>
      </c>
    </row>
    <row r="444" spans="12:15" x14ac:dyDescent="0.25">
      <c r="L444" s="54">
        <v>439</v>
      </c>
      <c r="M444" s="54">
        <v>37</v>
      </c>
      <c r="N444" s="54">
        <f t="shared" si="45"/>
        <v>36</v>
      </c>
      <c r="O444" s="62" t="e">
        <f t="shared" si="41"/>
        <v>#VALUE!</v>
      </c>
    </row>
    <row r="445" spans="12:15" x14ac:dyDescent="0.25">
      <c r="L445" s="54">
        <v>440</v>
      </c>
      <c r="M445" s="54">
        <v>37</v>
      </c>
      <c r="N445" s="54">
        <f t="shared" si="45"/>
        <v>36</v>
      </c>
      <c r="O445" s="62" t="e">
        <f t="shared" si="41"/>
        <v>#VALUE!</v>
      </c>
    </row>
    <row r="446" spans="12:15" x14ac:dyDescent="0.25">
      <c r="L446" s="54">
        <v>441</v>
      </c>
      <c r="M446" s="54">
        <v>37</v>
      </c>
      <c r="N446" s="54">
        <f t="shared" si="45"/>
        <v>36</v>
      </c>
      <c r="O446" s="62" t="e">
        <f t="shared" si="41"/>
        <v>#VALUE!</v>
      </c>
    </row>
    <row r="447" spans="12:15" x14ac:dyDescent="0.25">
      <c r="L447" s="54">
        <v>442</v>
      </c>
      <c r="M447" s="54">
        <v>37</v>
      </c>
      <c r="N447" s="54">
        <f t="shared" si="45"/>
        <v>36</v>
      </c>
      <c r="O447" s="62" t="e">
        <f t="shared" si="41"/>
        <v>#VALUE!</v>
      </c>
    </row>
    <row r="448" spans="12:15" x14ac:dyDescent="0.25">
      <c r="L448" s="54">
        <v>443</v>
      </c>
      <c r="M448" s="54">
        <v>37</v>
      </c>
      <c r="N448" s="54">
        <f t="shared" si="45"/>
        <v>36</v>
      </c>
      <c r="O448" s="62" t="e">
        <f t="shared" si="41"/>
        <v>#VALUE!</v>
      </c>
    </row>
    <row r="449" spans="12:15" x14ac:dyDescent="0.25">
      <c r="L449" s="54">
        <v>444</v>
      </c>
      <c r="M449" s="54">
        <v>37</v>
      </c>
      <c r="N449" s="54">
        <f t="shared" si="45"/>
        <v>36</v>
      </c>
      <c r="O449" s="62" t="e">
        <f t="shared" si="41"/>
        <v>#VALUE!</v>
      </c>
    </row>
    <row r="450" spans="12:15" x14ac:dyDescent="0.25">
      <c r="L450" s="54">
        <v>445</v>
      </c>
      <c r="M450" s="54">
        <v>38</v>
      </c>
      <c r="N450" s="54">
        <f>+N449+1</f>
        <v>37</v>
      </c>
      <c r="O450" s="62" t="e">
        <f>ROUND(+O449*(1+$O$3),0)</f>
        <v>#VALUE!</v>
      </c>
    </row>
    <row r="451" spans="12:15" x14ac:dyDescent="0.25">
      <c r="L451" s="54">
        <v>446</v>
      </c>
      <c r="M451" s="54">
        <v>38</v>
      </c>
      <c r="N451" s="54">
        <f t="shared" ref="N451:N461" si="46">+N450</f>
        <v>37</v>
      </c>
      <c r="O451" s="62" t="e">
        <f t="shared" si="41"/>
        <v>#VALUE!</v>
      </c>
    </row>
    <row r="452" spans="12:15" x14ac:dyDescent="0.25">
      <c r="L452" s="54">
        <v>447</v>
      </c>
      <c r="M452" s="54">
        <v>38</v>
      </c>
      <c r="N452" s="54">
        <f t="shared" si="46"/>
        <v>37</v>
      </c>
      <c r="O452" s="62" t="e">
        <f t="shared" si="41"/>
        <v>#VALUE!</v>
      </c>
    </row>
    <row r="453" spans="12:15" x14ac:dyDescent="0.25">
      <c r="L453" s="54">
        <v>448</v>
      </c>
      <c r="M453" s="54">
        <v>38</v>
      </c>
      <c r="N453" s="54">
        <f t="shared" si="46"/>
        <v>37</v>
      </c>
      <c r="O453" s="62" t="e">
        <f t="shared" si="41"/>
        <v>#VALUE!</v>
      </c>
    </row>
    <row r="454" spans="12:15" x14ac:dyDescent="0.25">
      <c r="L454" s="54">
        <v>449</v>
      </c>
      <c r="M454" s="54">
        <v>38</v>
      </c>
      <c r="N454" s="54">
        <f t="shared" si="46"/>
        <v>37</v>
      </c>
      <c r="O454" s="62" t="e">
        <f t="shared" si="41"/>
        <v>#VALUE!</v>
      </c>
    </row>
    <row r="455" spans="12:15" x14ac:dyDescent="0.25">
      <c r="L455" s="54">
        <v>450</v>
      </c>
      <c r="M455" s="54">
        <v>38</v>
      </c>
      <c r="N455" s="54">
        <f t="shared" si="46"/>
        <v>37</v>
      </c>
      <c r="O455" s="62" t="e">
        <f t="shared" si="41"/>
        <v>#VALUE!</v>
      </c>
    </row>
    <row r="456" spans="12:15" x14ac:dyDescent="0.25">
      <c r="L456" s="54">
        <v>451</v>
      </c>
      <c r="M456" s="54">
        <v>38</v>
      </c>
      <c r="N456" s="54">
        <f t="shared" si="46"/>
        <v>37</v>
      </c>
      <c r="O456" s="62" t="e">
        <f t="shared" ref="O456:O519" si="47">+O455</f>
        <v>#VALUE!</v>
      </c>
    </row>
    <row r="457" spans="12:15" x14ac:dyDescent="0.25">
      <c r="L457" s="54">
        <v>452</v>
      </c>
      <c r="M457" s="54">
        <v>38</v>
      </c>
      <c r="N457" s="54">
        <f t="shared" si="46"/>
        <v>37</v>
      </c>
      <c r="O457" s="62" t="e">
        <f t="shared" si="47"/>
        <v>#VALUE!</v>
      </c>
    </row>
    <row r="458" spans="12:15" x14ac:dyDescent="0.25">
      <c r="L458" s="54">
        <v>453</v>
      </c>
      <c r="M458" s="54">
        <v>38</v>
      </c>
      <c r="N458" s="54">
        <f t="shared" si="46"/>
        <v>37</v>
      </c>
      <c r="O458" s="62" t="e">
        <f t="shared" si="47"/>
        <v>#VALUE!</v>
      </c>
    </row>
    <row r="459" spans="12:15" x14ac:dyDescent="0.25">
      <c r="L459" s="54">
        <v>454</v>
      </c>
      <c r="M459" s="54">
        <v>38</v>
      </c>
      <c r="N459" s="54">
        <f t="shared" si="46"/>
        <v>37</v>
      </c>
      <c r="O459" s="62" t="e">
        <f t="shared" si="47"/>
        <v>#VALUE!</v>
      </c>
    </row>
    <row r="460" spans="12:15" x14ac:dyDescent="0.25">
      <c r="L460" s="54">
        <v>455</v>
      </c>
      <c r="M460" s="54">
        <v>38</v>
      </c>
      <c r="N460" s="54">
        <f t="shared" si="46"/>
        <v>37</v>
      </c>
      <c r="O460" s="62" t="e">
        <f t="shared" si="47"/>
        <v>#VALUE!</v>
      </c>
    </row>
    <row r="461" spans="12:15" x14ac:dyDescent="0.25">
      <c r="L461" s="54">
        <v>456</v>
      </c>
      <c r="M461" s="54">
        <v>38</v>
      </c>
      <c r="N461" s="54">
        <f t="shared" si="46"/>
        <v>37</v>
      </c>
      <c r="O461" s="62" t="e">
        <f t="shared" si="47"/>
        <v>#VALUE!</v>
      </c>
    </row>
    <row r="462" spans="12:15" x14ac:dyDescent="0.25">
      <c r="L462" s="54">
        <v>457</v>
      </c>
      <c r="M462" s="54">
        <v>39</v>
      </c>
      <c r="N462" s="54">
        <f>+N461+1</f>
        <v>38</v>
      </c>
      <c r="O462" s="62" t="e">
        <f>ROUND(+O461*(1+$O$3),0)</f>
        <v>#VALUE!</v>
      </c>
    </row>
    <row r="463" spans="12:15" x14ac:dyDescent="0.25">
      <c r="L463" s="54">
        <v>458</v>
      </c>
      <c r="M463" s="54">
        <v>39</v>
      </c>
      <c r="N463" s="54">
        <f t="shared" ref="N463:N473" si="48">+N462</f>
        <v>38</v>
      </c>
      <c r="O463" s="62" t="e">
        <f t="shared" si="47"/>
        <v>#VALUE!</v>
      </c>
    </row>
    <row r="464" spans="12:15" x14ac:dyDescent="0.25">
      <c r="L464" s="54">
        <v>459</v>
      </c>
      <c r="M464" s="54">
        <v>39</v>
      </c>
      <c r="N464" s="54">
        <f t="shared" si="48"/>
        <v>38</v>
      </c>
      <c r="O464" s="62" t="e">
        <f t="shared" si="47"/>
        <v>#VALUE!</v>
      </c>
    </row>
    <row r="465" spans="12:15" x14ac:dyDescent="0.25">
      <c r="L465" s="54">
        <v>460</v>
      </c>
      <c r="M465" s="54">
        <v>39</v>
      </c>
      <c r="N465" s="54">
        <f t="shared" si="48"/>
        <v>38</v>
      </c>
      <c r="O465" s="62" t="e">
        <f t="shared" si="47"/>
        <v>#VALUE!</v>
      </c>
    </row>
    <row r="466" spans="12:15" x14ac:dyDescent="0.25">
      <c r="L466" s="54">
        <v>461</v>
      </c>
      <c r="M466" s="54">
        <v>39</v>
      </c>
      <c r="N466" s="54">
        <f t="shared" si="48"/>
        <v>38</v>
      </c>
      <c r="O466" s="62" t="e">
        <f t="shared" si="47"/>
        <v>#VALUE!</v>
      </c>
    </row>
    <row r="467" spans="12:15" x14ac:dyDescent="0.25">
      <c r="L467" s="54">
        <v>462</v>
      </c>
      <c r="M467" s="54">
        <v>39</v>
      </c>
      <c r="N467" s="54">
        <f t="shared" si="48"/>
        <v>38</v>
      </c>
      <c r="O467" s="62" t="e">
        <f t="shared" si="47"/>
        <v>#VALUE!</v>
      </c>
    </row>
    <row r="468" spans="12:15" x14ac:dyDescent="0.25">
      <c r="L468" s="54">
        <v>463</v>
      </c>
      <c r="M468" s="54">
        <v>39</v>
      </c>
      <c r="N468" s="54">
        <f t="shared" si="48"/>
        <v>38</v>
      </c>
      <c r="O468" s="62" t="e">
        <f t="shared" si="47"/>
        <v>#VALUE!</v>
      </c>
    </row>
    <row r="469" spans="12:15" x14ac:dyDescent="0.25">
      <c r="L469" s="54">
        <v>464</v>
      </c>
      <c r="M469" s="54">
        <v>39</v>
      </c>
      <c r="N469" s="54">
        <f t="shared" si="48"/>
        <v>38</v>
      </c>
      <c r="O469" s="62" t="e">
        <f t="shared" si="47"/>
        <v>#VALUE!</v>
      </c>
    </row>
    <row r="470" spans="12:15" x14ac:dyDescent="0.25">
      <c r="L470" s="54">
        <v>465</v>
      </c>
      <c r="M470" s="54">
        <v>39</v>
      </c>
      <c r="N470" s="54">
        <f t="shared" si="48"/>
        <v>38</v>
      </c>
      <c r="O470" s="62" t="e">
        <f t="shared" si="47"/>
        <v>#VALUE!</v>
      </c>
    </row>
    <row r="471" spans="12:15" x14ac:dyDescent="0.25">
      <c r="L471" s="54">
        <v>466</v>
      </c>
      <c r="M471" s="54">
        <v>39</v>
      </c>
      <c r="N471" s="54">
        <f t="shared" si="48"/>
        <v>38</v>
      </c>
      <c r="O471" s="62" t="e">
        <f t="shared" si="47"/>
        <v>#VALUE!</v>
      </c>
    </row>
    <row r="472" spans="12:15" x14ac:dyDescent="0.25">
      <c r="L472" s="54">
        <v>467</v>
      </c>
      <c r="M472" s="54">
        <v>39</v>
      </c>
      <c r="N472" s="54">
        <f t="shared" si="48"/>
        <v>38</v>
      </c>
      <c r="O472" s="62" t="e">
        <f t="shared" si="47"/>
        <v>#VALUE!</v>
      </c>
    </row>
    <row r="473" spans="12:15" x14ac:dyDescent="0.25">
      <c r="L473" s="54">
        <v>468</v>
      </c>
      <c r="M473" s="54">
        <v>39</v>
      </c>
      <c r="N473" s="54">
        <f t="shared" si="48"/>
        <v>38</v>
      </c>
      <c r="O473" s="62" t="e">
        <f t="shared" si="47"/>
        <v>#VALUE!</v>
      </c>
    </row>
    <row r="474" spans="12:15" x14ac:dyDescent="0.25">
      <c r="L474" s="54">
        <v>469</v>
      </c>
      <c r="M474" s="54">
        <v>40</v>
      </c>
      <c r="N474" s="54">
        <f>+N473+1</f>
        <v>39</v>
      </c>
      <c r="O474" s="62" t="e">
        <f>ROUND(+O473*(1+$O$3),0)</f>
        <v>#VALUE!</v>
      </c>
    </row>
    <row r="475" spans="12:15" x14ac:dyDescent="0.25">
      <c r="L475" s="54">
        <v>470</v>
      </c>
      <c r="M475" s="54">
        <v>40</v>
      </c>
      <c r="N475" s="54">
        <f t="shared" ref="N475:N485" si="49">+N474</f>
        <v>39</v>
      </c>
      <c r="O475" s="62" t="e">
        <f t="shared" si="47"/>
        <v>#VALUE!</v>
      </c>
    </row>
    <row r="476" spans="12:15" x14ac:dyDescent="0.25">
      <c r="L476" s="54">
        <v>471</v>
      </c>
      <c r="M476" s="54">
        <v>40</v>
      </c>
      <c r="N476" s="54">
        <f t="shared" si="49"/>
        <v>39</v>
      </c>
      <c r="O476" s="62" t="e">
        <f t="shared" si="47"/>
        <v>#VALUE!</v>
      </c>
    </row>
    <row r="477" spans="12:15" x14ac:dyDescent="0.25">
      <c r="L477" s="54">
        <v>472</v>
      </c>
      <c r="M477" s="54">
        <v>40</v>
      </c>
      <c r="N477" s="54">
        <f t="shared" si="49"/>
        <v>39</v>
      </c>
      <c r="O477" s="62" t="e">
        <f t="shared" si="47"/>
        <v>#VALUE!</v>
      </c>
    </row>
    <row r="478" spans="12:15" x14ac:dyDescent="0.25">
      <c r="L478" s="54">
        <v>473</v>
      </c>
      <c r="M478" s="54">
        <v>40</v>
      </c>
      <c r="N478" s="54">
        <f t="shared" si="49"/>
        <v>39</v>
      </c>
      <c r="O478" s="62" t="e">
        <f t="shared" si="47"/>
        <v>#VALUE!</v>
      </c>
    </row>
    <row r="479" spans="12:15" x14ac:dyDescent="0.25">
      <c r="L479" s="54">
        <v>474</v>
      </c>
      <c r="M479" s="54">
        <v>40</v>
      </c>
      <c r="N479" s="54">
        <f t="shared" si="49"/>
        <v>39</v>
      </c>
      <c r="O479" s="62" t="e">
        <f t="shared" si="47"/>
        <v>#VALUE!</v>
      </c>
    </row>
    <row r="480" spans="12:15" x14ac:dyDescent="0.25">
      <c r="L480" s="54">
        <v>475</v>
      </c>
      <c r="M480" s="54">
        <v>40</v>
      </c>
      <c r="N480" s="54">
        <f t="shared" si="49"/>
        <v>39</v>
      </c>
      <c r="O480" s="62" t="e">
        <f t="shared" si="47"/>
        <v>#VALUE!</v>
      </c>
    </row>
    <row r="481" spans="12:15" x14ac:dyDescent="0.25">
      <c r="L481" s="54">
        <v>476</v>
      </c>
      <c r="M481" s="54">
        <v>40</v>
      </c>
      <c r="N481" s="54">
        <f t="shared" si="49"/>
        <v>39</v>
      </c>
      <c r="O481" s="62" t="e">
        <f t="shared" si="47"/>
        <v>#VALUE!</v>
      </c>
    </row>
    <row r="482" spans="12:15" x14ac:dyDescent="0.25">
      <c r="L482" s="54">
        <v>477</v>
      </c>
      <c r="M482" s="54">
        <v>40</v>
      </c>
      <c r="N482" s="54">
        <f t="shared" si="49"/>
        <v>39</v>
      </c>
      <c r="O482" s="62" t="e">
        <f t="shared" si="47"/>
        <v>#VALUE!</v>
      </c>
    </row>
    <row r="483" spans="12:15" x14ac:dyDescent="0.25">
      <c r="L483" s="54">
        <v>478</v>
      </c>
      <c r="M483" s="54">
        <v>40</v>
      </c>
      <c r="N483" s="54">
        <f t="shared" si="49"/>
        <v>39</v>
      </c>
      <c r="O483" s="62" t="e">
        <f t="shared" si="47"/>
        <v>#VALUE!</v>
      </c>
    </row>
    <row r="484" spans="12:15" x14ac:dyDescent="0.25">
      <c r="L484" s="54">
        <v>479</v>
      </c>
      <c r="M484" s="54">
        <v>40</v>
      </c>
      <c r="N484" s="54">
        <f t="shared" si="49"/>
        <v>39</v>
      </c>
      <c r="O484" s="62" t="e">
        <f t="shared" si="47"/>
        <v>#VALUE!</v>
      </c>
    </row>
    <row r="485" spans="12:15" x14ac:dyDescent="0.25">
      <c r="L485" s="54">
        <v>480</v>
      </c>
      <c r="M485" s="54">
        <v>40</v>
      </c>
      <c r="N485" s="54">
        <f t="shared" si="49"/>
        <v>39</v>
      </c>
      <c r="O485" s="62" t="e">
        <f t="shared" si="47"/>
        <v>#VALUE!</v>
      </c>
    </row>
    <row r="486" spans="12:15" x14ac:dyDescent="0.25">
      <c r="L486" s="54">
        <v>481</v>
      </c>
      <c r="M486" s="54">
        <v>41</v>
      </c>
      <c r="N486" s="54">
        <f>+N485+1</f>
        <v>40</v>
      </c>
      <c r="O486" s="62" t="e">
        <f>ROUND(+O485*(1+$O$3),0)</f>
        <v>#VALUE!</v>
      </c>
    </row>
    <row r="487" spans="12:15" x14ac:dyDescent="0.25">
      <c r="L487" s="54">
        <v>482</v>
      </c>
      <c r="M487" s="54">
        <v>41</v>
      </c>
      <c r="N487" s="54">
        <f t="shared" ref="N487:N497" si="50">+N486</f>
        <v>40</v>
      </c>
      <c r="O487" s="62" t="e">
        <f t="shared" si="47"/>
        <v>#VALUE!</v>
      </c>
    </row>
    <row r="488" spans="12:15" x14ac:dyDescent="0.25">
      <c r="L488" s="54">
        <v>483</v>
      </c>
      <c r="M488" s="54">
        <v>41</v>
      </c>
      <c r="N488" s="54">
        <f t="shared" si="50"/>
        <v>40</v>
      </c>
      <c r="O488" s="62" t="e">
        <f t="shared" si="47"/>
        <v>#VALUE!</v>
      </c>
    </row>
    <row r="489" spans="12:15" x14ac:dyDescent="0.25">
      <c r="L489" s="54">
        <v>484</v>
      </c>
      <c r="M489" s="54">
        <v>41</v>
      </c>
      <c r="N489" s="54">
        <f t="shared" si="50"/>
        <v>40</v>
      </c>
      <c r="O489" s="62" t="e">
        <f t="shared" si="47"/>
        <v>#VALUE!</v>
      </c>
    </row>
    <row r="490" spans="12:15" x14ac:dyDescent="0.25">
      <c r="L490" s="54">
        <v>485</v>
      </c>
      <c r="M490" s="54">
        <v>41</v>
      </c>
      <c r="N490" s="54">
        <f t="shared" si="50"/>
        <v>40</v>
      </c>
      <c r="O490" s="62" t="e">
        <f t="shared" si="47"/>
        <v>#VALUE!</v>
      </c>
    </row>
    <row r="491" spans="12:15" x14ac:dyDescent="0.25">
      <c r="L491" s="54">
        <v>486</v>
      </c>
      <c r="M491" s="54">
        <v>41</v>
      </c>
      <c r="N491" s="54">
        <f t="shared" si="50"/>
        <v>40</v>
      </c>
      <c r="O491" s="62" t="e">
        <f t="shared" si="47"/>
        <v>#VALUE!</v>
      </c>
    </row>
    <row r="492" spans="12:15" x14ac:dyDescent="0.25">
      <c r="L492" s="54">
        <v>487</v>
      </c>
      <c r="M492" s="54">
        <v>41</v>
      </c>
      <c r="N492" s="54">
        <f t="shared" si="50"/>
        <v>40</v>
      </c>
      <c r="O492" s="62" t="e">
        <f t="shared" si="47"/>
        <v>#VALUE!</v>
      </c>
    </row>
    <row r="493" spans="12:15" x14ac:dyDescent="0.25">
      <c r="L493" s="54">
        <v>488</v>
      </c>
      <c r="M493" s="54">
        <v>41</v>
      </c>
      <c r="N493" s="54">
        <f t="shared" si="50"/>
        <v>40</v>
      </c>
      <c r="O493" s="62" t="e">
        <f t="shared" si="47"/>
        <v>#VALUE!</v>
      </c>
    </row>
    <row r="494" spans="12:15" x14ac:dyDescent="0.25">
      <c r="L494" s="54">
        <v>489</v>
      </c>
      <c r="M494" s="54">
        <v>41</v>
      </c>
      <c r="N494" s="54">
        <f t="shared" si="50"/>
        <v>40</v>
      </c>
      <c r="O494" s="62" t="e">
        <f t="shared" si="47"/>
        <v>#VALUE!</v>
      </c>
    </row>
    <row r="495" spans="12:15" x14ac:dyDescent="0.25">
      <c r="L495" s="54">
        <v>490</v>
      </c>
      <c r="M495" s="54">
        <v>41</v>
      </c>
      <c r="N495" s="54">
        <f t="shared" si="50"/>
        <v>40</v>
      </c>
      <c r="O495" s="62" t="e">
        <f t="shared" si="47"/>
        <v>#VALUE!</v>
      </c>
    </row>
    <row r="496" spans="12:15" x14ac:dyDescent="0.25">
      <c r="L496" s="54">
        <v>491</v>
      </c>
      <c r="M496" s="54">
        <v>41</v>
      </c>
      <c r="N496" s="54">
        <f t="shared" si="50"/>
        <v>40</v>
      </c>
      <c r="O496" s="62" t="e">
        <f t="shared" si="47"/>
        <v>#VALUE!</v>
      </c>
    </row>
    <row r="497" spans="12:15" x14ac:dyDescent="0.25">
      <c r="L497" s="54">
        <v>492</v>
      </c>
      <c r="M497" s="54">
        <v>41</v>
      </c>
      <c r="N497" s="54">
        <f t="shared" si="50"/>
        <v>40</v>
      </c>
      <c r="O497" s="62" t="e">
        <f t="shared" si="47"/>
        <v>#VALUE!</v>
      </c>
    </row>
    <row r="498" spans="12:15" x14ac:dyDescent="0.25">
      <c r="L498" s="54">
        <v>493</v>
      </c>
      <c r="M498" s="54">
        <v>42</v>
      </c>
      <c r="N498" s="54">
        <f>+N497+1</f>
        <v>41</v>
      </c>
      <c r="O498" s="62" t="e">
        <f>ROUND(+O497*(1+$O$3),0)</f>
        <v>#VALUE!</v>
      </c>
    </row>
    <row r="499" spans="12:15" x14ac:dyDescent="0.25">
      <c r="L499" s="54">
        <v>494</v>
      </c>
      <c r="M499" s="54">
        <v>42</v>
      </c>
      <c r="N499" s="54">
        <f t="shared" ref="N499:N509" si="51">+N498</f>
        <v>41</v>
      </c>
      <c r="O499" s="62" t="e">
        <f t="shared" si="47"/>
        <v>#VALUE!</v>
      </c>
    </row>
    <row r="500" spans="12:15" x14ac:dyDescent="0.25">
      <c r="L500" s="54">
        <v>495</v>
      </c>
      <c r="M500" s="54">
        <v>42</v>
      </c>
      <c r="N500" s="54">
        <f t="shared" si="51"/>
        <v>41</v>
      </c>
      <c r="O500" s="62" t="e">
        <f t="shared" si="47"/>
        <v>#VALUE!</v>
      </c>
    </row>
    <row r="501" spans="12:15" x14ac:dyDescent="0.25">
      <c r="L501" s="54">
        <v>496</v>
      </c>
      <c r="M501" s="54">
        <v>42</v>
      </c>
      <c r="N501" s="54">
        <f t="shared" si="51"/>
        <v>41</v>
      </c>
      <c r="O501" s="62" t="e">
        <f t="shared" si="47"/>
        <v>#VALUE!</v>
      </c>
    </row>
    <row r="502" spans="12:15" x14ac:dyDescent="0.25">
      <c r="L502" s="54">
        <v>497</v>
      </c>
      <c r="M502" s="54">
        <v>42</v>
      </c>
      <c r="N502" s="54">
        <f t="shared" si="51"/>
        <v>41</v>
      </c>
      <c r="O502" s="62" t="e">
        <f t="shared" si="47"/>
        <v>#VALUE!</v>
      </c>
    </row>
    <row r="503" spans="12:15" x14ac:dyDescent="0.25">
      <c r="L503" s="54">
        <v>498</v>
      </c>
      <c r="M503" s="54">
        <v>42</v>
      </c>
      <c r="N503" s="54">
        <f t="shared" si="51"/>
        <v>41</v>
      </c>
      <c r="O503" s="62" t="e">
        <f t="shared" si="47"/>
        <v>#VALUE!</v>
      </c>
    </row>
    <row r="504" spans="12:15" x14ac:dyDescent="0.25">
      <c r="L504" s="54">
        <v>499</v>
      </c>
      <c r="M504" s="54">
        <v>42</v>
      </c>
      <c r="N504" s="54">
        <f t="shared" si="51"/>
        <v>41</v>
      </c>
      <c r="O504" s="62" t="e">
        <f t="shared" si="47"/>
        <v>#VALUE!</v>
      </c>
    </row>
    <row r="505" spans="12:15" x14ac:dyDescent="0.25">
      <c r="L505" s="54">
        <v>500</v>
      </c>
      <c r="M505" s="54">
        <v>42</v>
      </c>
      <c r="N505" s="54">
        <f t="shared" si="51"/>
        <v>41</v>
      </c>
      <c r="O505" s="62" t="e">
        <f t="shared" si="47"/>
        <v>#VALUE!</v>
      </c>
    </row>
    <row r="506" spans="12:15" x14ac:dyDescent="0.25">
      <c r="L506" s="54">
        <v>501</v>
      </c>
      <c r="M506" s="54">
        <v>42</v>
      </c>
      <c r="N506" s="54">
        <f t="shared" si="51"/>
        <v>41</v>
      </c>
      <c r="O506" s="62" t="e">
        <f t="shared" si="47"/>
        <v>#VALUE!</v>
      </c>
    </row>
    <row r="507" spans="12:15" x14ac:dyDescent="0.25">
      <c r="L507" s="54">
        <v>502</v>
      </c>
      <c r="M507" s="54">
        <v>42</v>
      </c>
      <c r="N507" s="54">
        <f t="shared" si="51"/>
        <v>41</v>
      </c>
      <c r="O507" s="62" t="e">
        <f t="shared" si="47"/>
        <v>#VALUE!</v>
      </c>
    </row>
    <row r="508" spans="12:15" x14ac:dyDescent="0.25">
      <c r="L508" s="54">
        <v>503</v>
      </c>
      <c r="M508" s="54">
        <v>42</v>
      </c>
      <c r="N508" s="54">
        <f t="shared" si="51"/>
        <v>41</v>
      </c>
      <c r="O508" s="62" t="e">
        <f t="shared" si="47"/>
        <v>#VALUE!</v>
      </c>
    </row>
    <row r="509" spans="12:15" x14ac:dyDescent="0.25">
      <c r="L509" s="54">
        <v>504</v>
      </c>
      <c r="M509" s="54">
        <v>42</v>
      </c>
      <c r="N509" s="54">
        <f t="shared" si="51"/>
        <v>41</v>
      </c>
      <c r="O509" s="62" t="e">
        <f t="shared" si="47"/>
        <v>#VALUE!</v>
      </c>
    </row>
    <row r="510" spans="12:15" x14ac:dyDescent="0.25">
      <c r="L510" s="54">
        <v>505</v>
      </c>
      <c r="M510" s="54">
        <v>43</v>
      </c>
      <c r="N510" s="54">
        <f>+N509+1</f>
        <v>42</v>
      </c>
      <c r="O510" s="62" t="e">
        <f>ROUND(+O509*(1+$O$3),0)</f>
        <v>#VALUE!</v>
      </c>
    </row>
    <row r="511" spans="12:15" x14ac:dyDescent="0.25">
      <c r="L511" s="54">
        <v>506</v>
      </c>
      <c r="M511" s="54">
        <v>43</v>
      </c>
      <c r="N511" s="54">
        <f t="shared" ref="N511:N521" si="52">+N510</f>
        <v>42</v>
      </c>
      <c r="O511" s="62" t="e">
        <f t="shared" si="47"/>
        <v>#VALUE!</v>
      </c>
    </row>
    <row r="512" spans="12:15" x14ac:dyDescent="0.25">
      <c r="L512" s="54">
        <v>507</v>
      </c>
      <c r="M512" s="54">
        <v>43</v>
      </c>
      <c r="N512" s="54">
        <f t="shared" si="52"/>
        <v>42</v>
      </c>
      <c r="O512" s="62" t="e">
        <f t="shared" si="47"/>
        <v>#VALUE!</v>
      </c>
    </row>
    <row r="513" spans="12:15" x14ac:dyDescent="0.25">
      <c r="L513" s="54">
        <v>508</v>
      </c>
      <c r="M513" s="54">
        <v>43</v>
      </c>
      <c r="N513" s="54">
        <f t="shared" si="52"/>
        <v>42</v>
      </c>
      <c r="O513" s="62" t="e">
        <f t="shared" si="47"/>
        <v>#VALUE!</v>
      </c>
    </row>
    <row r="514" spans="12:15" x14ac:dyDescent="0.25">
      <c r="L514" s="54">
        <v>509</v>
      </c>
      <c r="M514" s="54">
        <v>43</v>
      </c>
      <c r="N514" s="54">
        <f t="shared" si="52"/>
        <v>42</v>
      </c>
      <c r="O514" s="62" t="e">
        <f t="shared" si="47"/>
        <v>#VALUE!</v>
      </c>
    </row>
    <row r="515" spans="12:15" x14ac:dyDescent="0.25">
      <c r="L515" s="54">
        <v>510</v>
      </c>
      <c r="M515" s="54">
        <v>43</v>
      </c>
      <c r="N515" s="54">
        <f t="shared" si="52"/>
        <v>42</v>
      </c>
      <c r="O515" s="62" t="e">
        <f t="shared" si="47"/>
        <v>#VALUE!</v>
      </c>
    </row>
    <row r="516" spans="12:15" x14ac:dyDescent="0.25">
      <c r="L516" s="54">
        <v>511</v>
      </c>
      <c r="M516" s="54">
        <v>43</v>
      </c>
      <c r="N516" s="54">
        <f t="shared" si="52"/>
        <v>42</v>
      </c>
      <c r="O516" s="62" t="e">
        <f t="shared" si="47"/>
        <v>#VALUE!</v>
      </c>
    </row>
    <row r="517" spans="12:15" x14ac:dyDescent="0.25">
      <c r="L517" s="54">
        <v>512</v>
      </c>
      <c r="M517" s="54">
        <v>43</v>
      </c>
      <c r="N517" s="54">
        <f t="shared" si="52"/>
        <v>42</v>
      </c>
      <c r="O517" s="62" t="e">
        <f t="shared" si="47"/>
        <v>#VALUE!</v>
      </c>
    </row>
    <row r="518" spans="12:15" x14ac:dyDescent="0.25">
      <c r="L518" s="54">
        <v>513</v>
      </c>
      <c r="M518" s="54">
        <v>43</v>
      </c>
      <c r="N518" s="54">
        <f t="shared" si="52"/>
        <v>42</v>
      </c>
      <c r="O518" s="62" t="e">
        <f t="shared" si="47"/>
        <v>#VALUE!</v>
      </c>
    </row>
    <row r="519" spans="12:15" x14ac:dyDescent="0.25">
      <c r="L519" s="54">
        <v>514</v>
      </c>
      <c r="M519" s="54">
        <v>43</v>
      </c>
      <c r="N519" s="54">
        <f t="shared" si="52"/>
        <v>42</v>
      </c>
      <c r="O519" s="62" t="e">
        <f t="shared" si="47"/>
        <v>#VALUE!</v>
      </c>
    </row>
    <row r="520" spans="12:15" x14ac:dyDescent="0.25">
      <c r="L520" s="54">
        <v>515</v>
      </c>
      <c r="M520" s="54">
        <v>43</v>
      </c>
      <c r="N520" s="54">
        <f t="shared" si="52"/>
        <v>42</v>
      </c>
      <c r="O520" s="62" t="e">
        <f t="shared" ref="O520:O583" si="53">+O519</f>
        <v>#VALUE!</v>
      </c>
    </row>
    <row r="521" spans="12:15" x14ac:dyDescent="0.25">
      <c r="L521" s="54">
        <v>516</v>
      </c>
      <c r="M521" s="54">
        <v>43</v>
      </c>
      <c r="N521" s="54">
        <f t="shared" si="52"/>
        <v>42</v>
      </c>
      <c r="O521" s="62" t="e">
        <f t="shared" si="53"/>
        <v>#VALUE!</v>
      </c>
    </row>
    <row r="522" spans="12:15" x14ac:dyDescent="0.25">
      <c r="L522" s="54">
        <v>517</v>
      </c>
      <c r="M522" s="54">
        <v>44</v>
      </c>
      <c r="N522" s="54">
        <f>+N521+1</f>
        <v>43</v>
      </c>
      <c r="O522" s="62" t="e">
        <f>ROUND(+O521*(1+$O$3),0)</f>
        <v>#VALUE!</v>
      </c>
    </row>
    <row r="523" spans="12:15" x14ac:dyDescent="0.25">
      <c r="L523" s="54">
        <v>518</v>
      </c>
      <c r="M523" s="54">
        <v>44</v>
      </c>
      <c r="N523" s="54">
        <f t="shared" ref="N523:N533" si="54">+N522</f>
        <v>43</v>
      </c>
      <c r="O523" s="62" t="e">
        <f t="shared" si="53"/>
        <v>#VALUE!</v>
      </c>
    </row>
    <row r="524" spans="12:15" x14ac:dyDescent="0.25">
      <c r="L524" s="54">
        <v>519</v>
      </c>
      <c r="M524" s="54">
        <v>44</v>
      </c>
      <c r="N524" s="54">
        <f t="shared" si="54"/>
        <v>43</v>
      </c>
      <c r="O524" s="62" t="e">
        <f t="shared" si="53"/>
        <v>#VALUE!</v>
      </c>
    </row>
    <row r="525" spans="12:15" x14ac:dyDescent="0.25">
      <c r="L525" s="54">
        <v>520</v>
      </c>
      <c r="M525" s="54">
        <v>44</v>
      </c>
      <c r="N525" s="54">
        <f t="shared" si="54"/>
        <v>43</v>
      </c>
      <c r="O525" s="62" t="e">
        <f t="shared" si="53"/>
        <v>#VALUE!</v>
      </c>
    </row>
    <row r="526" spans="12:15" x14ac:dyDescent="0.25">
      <c r="L526" s="54">
        <v>521</v>
      </c>
      <c r="M526" s="54">
        <v>44</v>
      </c>
      <c r="N526" s="54">
        <f t="shared" si="54"/>
        <v>43</v>
      </c>
      <c r="O526" s="62" t="e">
        <f t="shared" si="53"/>
        <v>#VALUE!</v>
      </c>
    </row>
    <row r="527" spans="12:15" x14ac:dyDescent="0.25">
      <c r="L527" s="54">
        <v>522</v>
      </c>
      <c r="M527" s="54">
        <v>44</v>
      </c>
      <c r="N527" s="54">
        <f t="shared" si="54"/>
        <v>43</v>
      </c>
      <c r="O527" s="62" t="e">
        <f t="shared" si="53"/>
        <v>#VALUE!</v>
      </c>
    </row>
    <row r="528" spans="12:15" x14ac:dyDescent="0.25">
      <c r="L528" s="54">
        <v>523</v>
      </c>
      <c r="M528" s="54">
        <v>44</v>
      </c>
      <c r="N528" s="54">
        <f t="shared" si="54"/>
        <v>43</v>
      </c>
      <c r="O528" s="62" t="e">
        <f t="shared" si="53"/>
        <v>#VALUE!</v>
      </c>
    </row>
    <row r="529" spans="12:15" x14ac:dyDescent="0.25">
      <c r="L529" s="54">
        <v>524</v>
      </c>
      <c r="M529" s="54">
        <v>44</v>
      </c>
      <c r="N529" s="54">
        <f t="shared" si="54"/>
        <v>43</v>
      </c>
      <c r="O529" s="62" t="e">
        <f t="shared" si="53"/>
        <v>#VALUE!</v>
      </c>
    </row>
    <row r="530" spans="12:15" x14ac:dyDescent="0.25">
      <c r="L530" s="54">
        <v>525</v>
      </c>
      <c r="M530" s="54">
        <v>44</v>
      </c>
      <c r="N530" s="54">
        <f t="shared" si="54"/>
        <v>43</v>
      </c>
      <c r="O530" s="62" t="e">
        <f t="shared" si="53"/>
        <v>#VALUE!</v>
      </c>
    </row>
    <row r="531" spans="12:15" x14ac:dyDescent="0.25">
      <c r="L531" s="54">
        <v>526</v>
      </c>
      <c r="M531" s="54">
        <v>44</v>
      </c>
      <c r="N531" s="54">
        <f t="shared" si="54"/>
        <v>43</v>
      </c>
      <c r="O531" s="62" t="e">
        <f t="shared" si="53"/>
        <v>#VALUE!</v>
      </c>
    </row>
    <row r="532" spans="12:15" x14ac:dyDescent="0.25">
      <c r="L532" s="54">
        <v>527</v>
      </c>
      <c r="M532" s="54">
        <v>44</v>
      </c>
      <c r="N532" s="54">
        <f t="shared" si="54"/>
        <v>43</v>
      </c>
      <c r="O532" s="62" t="e">
        <f t="shared" si="53"/>
        <v>#VALUE!</v>
      </c>
    </row>
    <row r="533" spans="12:15" x14ac:dyDescent="0.25">
      <c r="L533" s="54">
        <v>528</v>
      </c>
      <c r="M533" s="54">
        <v>44</v>
      </c>
      <c r="N533" s="54">
        <f t="shared" si="54"/>
        <v>43</v>
      </c>
      <c r="O533" s="62" t="e">
        <f t="shared" si="53"/>
        <v>#VALUE!</v>
      </c>
    </row>
    <row r="534" spans="12:15" x14ac:dyDescent="0.25">
      <c r="L534" s="54">
        <v>529</v>
      </c>
      <c r="M534" s="54">
        <v>45</v>
      </c>
      <c r="N534" s="54">
        <f>+N533+1</f>
        <v>44</v>
      </c>
      <c r="O534" s="62" t="e">
        <f>ROUND(+O533*(1+$O$3),0)</f>
        <v>#VALUE!</v>
      </c>
    </row>
    <row r="535" spans="12:15" x14ac:dyDescent="0.25">
      <c r="L535" s="54">
        <v>530</v>
      </c>
      <c r="M535" s="54">
        <v>45</v>
      </c>
      <c r="N535" s="54">
        <f t="shared" ref="N535:N545" si="55">+N534</f>
        <v>44</v>
      </c>
      <c r="O535" s="62" t="e">
        <f t="shared" si="53"/>
        <v>#VALUE!</v>
      </c>
    </row>
    <row r="536" spans="12:15" x14ac:dyDescent="0.25">
      <c r="L536" s="54">
        <v>531</v>
      </c>
      <c r="M536" s="54">
        <v>45</v>
      </c>
      <c r="N536" s="54">
        <f t="shared" si="55"/>
        <v>44</v>
      </c>
      <c r="O536" s="62" t="e">
        <f t="shared" si="53"/>
        <v>#VALUE!</v>
      </c>
    </row>
    <row r="537" spans="12:15" x14ac:dyDescent="0.25">
      <c r="L537" s="54">
        <v>532</v>
      </c>
      <c r="M537" s="54">
        <v>45</v>
      </c>
      <c r="N537" s="54">
        <f t="shared" si="55"/>
        <v>44</v>
      </c>
      <c r="O537" s="62" t="e">
        <f t="shared" si="53"/>
        <v>#VALUE!</v>
      </c>
    </row>
    <row r="538" spans="12:15" x14ac:dyDescent="0.25">
      <c r="L538" s="54">
        <v>533</v>
      </c>
      <c r="M538" s="54">
        <v>45</v>
      </c>
      <c r="N538" s="54">
        <f t="shared" si="55"/>
        <v>44</v>
      </c>
      <c r="O538" s="62" t="e">
        <f t="shared" si="53"/>
        <v>#VALUE!</v>
      </c>
    </row>
    <row r="539" spans="12:15" x14ac:dyDescent="0.25">
      <c r="L539" s="54">
        <v>534</v>
      </c>
      <c r="M539" s="54">
        <v>45</v>
      </c>
      <c r="N539" s="54">
        <f t="shared" si="55"/>
        <v>44</v>
      </c>
      <c r="O539" s="62" t="e">
        <f t="shared" si="53"/>
        <v>#VALUE!</v>
      </c>
    </row>
    <row r="540" spans="12:15" x14ac:dyDescent="0.25">
      <c r="L540" s="54">
        <v>535</v>
      </c>
      <c r="M540" s="54">
        <v>45</v>
      </c>
      <c r="N540" s="54">
        <f t="shared" si="55"/>
        <v>44</v>
      </c>
      <c r="O540" s="62" t="e">
        <f t="shared" si="53"/>
        <v>#VALUE!</v>
      </c>
    </row>
    <row r="541" spans="12:15" x14ac:dyDescent="0.25">
      <c r="L541" s="54">
        <v>536</v>
      </c>
      <c r="M541" s="54">
        <v>45</v>
      </c>
      <c r="N541" s="54">
        <f t="shared" si="55"/>
        <v>44</v>
      </c>
      <c r="O541" s="62" t="e">
        <f t="shared" si="53"/>
        <v>#VALUE!</v>
      </c>
    </row>
    <row r="542" spans="12:15" x14ac:dyDescent="0.25">
      <c r="L542" s="54">
        <v>537</v>
      </c>
      <c r="M542" s="54">
        <v>45</v>
      </c>
      <c r="N542" s="54">
        <f t="shared" si="55"/>
        <v>44</v>
      </c>
      <c r="O542" s="62" t="e">
        <f t="shared" si="53"/>
        <v>#VALUE!</v>
      </c>
    </row>
    <row r="543" spans="12:15" x14ac:dyDescent="0.25">
      <c r="L543" s="54">
        <v>538</v>
      </c>
      <c r="M543" s="54">
        <v>45</v>
      </c>
      <c r="N543" s="54">
        <f t="shared" si="55"/>
        <v>44</v>
      </c>
      <c r="O543" s="62" t="e">
        <f t="shared" si="53"/>
        <v>#VALUE!</v>
      </c>
    </row>
    <row r="544" spans="12:15" x14ac:dyDescent="0.25">
      <c r="L544" s="54">
        <v>539</v>
      </c>
      <c r="M544" s="54">
        <v>45</v>
      </c>
      <c r="N544" s="54">
        <f t="shared" si="55"/>
        <v>44</v>
      </c>
      <c r="O544" s="62" t="e">
        <f t="shared" si="53"/>
        <v>#VALUE!</v>
      </c>
    </row>
    <row r="545" spans="12:15" x14ac:dyDescent="0.25">
      <c r="L545" s="54">
        <v>540</v>
      </c>
      <c r="M545" s="54">
        <v>45</v>
      </c>
      <c r="N545" s="54">
        <f t="shared" si="55"/>
        <v>44</v>
      </c>
      <c r="O545" s="62" t="e">
        <f t="shared" si="53"/>
        <v>#VALUE!</v>
      </c>
    </row>
    <row r="546" spans="12:15" x14ac:dyDescent="0.25">
      <c r="L546" s="54">
        <v>541</v>
      </c>
      <c r="M546" s="54">
        <v>46</v>
      </c>
      <c r="N546" s="54">
        <f>+N545+1</f>
        <v>45</v>
      </c>
      <c r="O546" s="62" t="e">
        <f>ROUND(+O545*(1+$O$3),0)</f>
        <v>#VALUE!</v>
      </c>
    </row>
    <row r="547" spans="12:15" x14ac:dyDescent="0.25">
      <c r="L547" s="54">
        <v>542</v>
      </c>
      <c r="M547" s="54">
        <v>46</v>
      </c>
      <c r="N547" s="54">
        <f t="shared" ref="N547:N557" si="56">+N546</f>
        <v>45</v>
      </c>
      <c r="O547" s="62" t="e">
        <f t="shared" si="53"/>
        <v>#VALUE!</v>
      </c>
    </row>
    <row r="548" spans="12:15" x14ac:dyDescent="0.25">
      <c r="L548" s="54">
        <v>543</v>
      </c>
      <c r="M548" s="54">
        <v>46</v>
      </c>
      <c r="N548" s="54">
        <f t="shared" si="56"/>
        <v>45</v>
      </c>
      <c r="O548" s="62" t="e">
        <f t="shared" si="53"/>
        <v>#VALUE!</v>
      </c>
    </row>
    <row r="549" spans="12:15" x14ac:dyDescent="0.25">
      <c r="L549" s="54">
        <v>544</v>
      </c>
      <c r="M549" s="54">
        <v>46</v>
      </c>
      <c r="N549" s="54">
        <f t="shared" si="56"/>
        <v>45</v>
      </c>
      <c r="O549" s="62" t="e">
        <f t="shared" si="53"/>
        <v>#VALUE!</v>
      </c>
    </row>
    <row r="550" spans="12:15" x14ac:dyDescent="0.25">
      <c r="L550" s="54">
        <v>545</v>
      </c>
      <c r="M550" s="54">
        <v>46</v>
      </c>
      <c r="N550" s="54">
        <f t="shared" si="56"/>
        <v>45</v>
      </c>
      <c r="O550" s="62" t="e">
        <f t="shared" si="53"/>
        <v>#VALUE!</v>
      </c>
    </row>
    <row r="551" spans="12:15" x14ac:dyDescent="0.25">
      <c r="L551" s="54">
        <v>546</v>
      </c>
      <c r="M551" s="54">
        <v>46</v>
      </c>
      <c r="N551" s="54">
        <f t="shared" si="56"/>
        <v>45</v>
      </c>
      <c r="O551" s="62" t="e">
        <f t="shared" si="53"/>
        <v>#VALUE!</v>
      </c>
    </row>
    <row r="552" spans="12:15" x14ac:dyDescent="0.25">
      <c r="L552" s="54">
        <v>547</v>
      </c>
      <c r="M552" s="54">
        <v>46</v>
      </c>
      <c r="N552" s="54">
        <f t="shared" si="56"/>
        <v>45</v>
      </c>
      <c r="O552" s="62" t="e">
        <f t="shared" si="53"/>
        <v>#VALUE!</v>
      </c>
    </row>
    <row r="553" spans="12:15" x14ac:dyDescent="0.25">
      <c r="L553" s="54">
        <v>548</v>
      </c>
      <c r="M553" s="54">
        <v>46</v>
      </c>
      <c r="N553" s="54">
        <f t="shared" si="56"/>
        <v>45</v>
      </c>
      <c r="O553" s="62" t="e">
        <f t="shared" si="53"/>
        <v>#VALUE!</v>
      </c>
    </row>
    <row r="554" spans="12:15" x14ac:dyDescent="0.25">
      <c r="L554" s="54">
        <v>549</v>
      </c>
      <c r="M554" s="54">
        <v>46</v>
      </c>
      <c r="N554" s="54">
        <f t="shared" si="56"/>
        <v>45</v>
      </c>
      <c r="O554" s="62" t="e">
        <f t="shared" si="53"/>
        <v>#VALUE!</v>
      </c>
    </row>
    <row r="555" spans="12:15" x14ac:dyDescent="0.25">
      <c r="L555" s="54">
        <v>550</v>
      </c>
      <c r="M555" s="54">
        <v>46</v>
      </c>
      <c r="N555" s="54">
        <f t="shared" si="56"/>
        <v>45</v>
      </c>
      <c r="O555" s="62" t="e">
        <f t="shared" si="53"/>
        <v>#VALUE!</v>
      </c>
    </row>
    <row r="556" spans="12:15" x14ac:dyDescent="0.25">
      <c r="L556" s="54">
        <v>551</v>
      </c>
      <c r="M556" s="54">
        <v>46</v>
      </c>
      <c r="N556" s="54">
        <f t="shared" si="56"/>
        <v>45</v>
      </c>
      <c r="O556" s="62" t="e">
        <f t="shared" si="53"/>
        <v>#VALUE!</v>
      </c>
    </row>
    <row r="557" spans="12:15" x14ac:dyDescent="0.25">
      <c r="L557" s="54">
        <v>552</v>
      </c>
      <c r="M557" s="54">
        <v>46</v>
      </c>
      <c r="N557" s="54">
        <f t="shared" si="56"/>
        <v>45</v>
      </c>
      <c r="O557" s="62" t="e">
        <f t="shared" si="53"/>
        <v>#VALUE!</v>
      </c>
    </row>
    <row r="558" spans="12:15" x14ac:dyDescent="0.25">
      <c r="L558" s="54">
        <v>553</v>
      </c>
      <c r="M558" s="54">
        <v>47</v>
      </c>
      <c r="N558" s="54">
        <f>+N557+1</f>
        <v>46</v>
      </c>
      <c r="O558" s="62" t="e">
        <f>ROUND(+O557*(1+$O$3),0)</f>
        <v>#VALUE!</v>
      </c>
    </row>
    <row r="559" spans="12:15" x14ac:dyDescent="0.25">
      <c r="L559" s="54">
        <v>554</v>
      </c>
      <c r="M559" s="54">
        <v>47</v>
      </c>
      <c r="N559" s="54">
        <f t="shared" ref="N559:N569" si="57">+N558</f>
        <v>46</v>
      </c>
      <c r="O559" s="62" t="e">
        <f t="shared" si="53"/>
        <v>#VALUE!</v>
      </c>
    </row>
    <row r="560" spans="12:15" x14ac:dyDescent="0.25">
      <c r="L560" s="54">
        <v>555</v>
      </c>
      <c r="M560" s="54">
        <v>47</v>
      </c>
      <c r="N560" s="54">
        <f t="shared" si="57"/>
        <v>46</v>
      </c>
      <c r="O560" s="62" t="e">
        <f t="shared" si="53"/>
        <v>#VALUE!</v>
      </c>
    </row>
    <row r="561" spans="12:15" x14ac:dyDescent="0.25">
      <c r="L561" s="54">
        <v>556</v>
      </c>
      <c r="M561" s="54">
        <v>47</v>
      </c>
      <c r="N561" s="54">
        <f t="shared" si="57"/>
        <v>46</v>
      </c>
      <c r="O561" s="62" t="e">
        <f t="shared" si="53"/>
        <v>#VALUE!</v>
      </c>
    </row>
    <row r="562" spans="12:15" x14ac:dyDescent="0.25">
      <c r="L562" s="54">
        <v>557</v>
      </c>
      <c r="M562" s="54">
        <v>47</v>
      </c>
      <c r="N562" s="54">
        <f t="shared" si="57"/>
        <v>46</v>
      </c>
      <c r="O562" s="62" t="e">
        <f t="shared" si="53"/>
        <v>#VALUE!</v>
      </c>
    </row>
    <row r="563" spans="12:15" x14ac:dyDescent="0.25">
      <c r="L563" s="54">
        <v>558</v>
      </c>
      <c r="M563" s="54">
        <v>47</v>
      </c>
      <c r="N563" s="54">
        <f t="shared" si="57"/>
        <v>46</v>
      </c>
      <c r="O563" s="62" t="e">
        <f t="shared" si="53"/>
        <v>#VALUE!</v>
      </c>
    </row>
    <row r="564" spans="12:15" x14ac:dyDescent="0.25">
      <c r="L564" s="54">
        <v>559</v>
      </c>
      <c r="M564" s="54">
        <v>47</v>
      </c>
      <c r="N564" s="54">
        <f t="shared" si="57"/>
        <v>46</v>
      </c>
      <c r="O564" s="62" t="e">
        <f t="shared" si="53"/>
        <v>#VALUE!</v>
      </c>
    </row>
    <row r="565" spans="12:15" x14ac:dyDescent="0.25">
      <c r="L565" s="54">
        <v>560</v>
      </c>
      <c r="M565" s="54">
        <v>47</v>
      </c>
      <c r="N565" s="54">
        <f t="shared" si="57"/>
        <v>46</v>
      </c>
      <c r="O565" s="62" t="e">
        <f t="shared" si="53"/>
        <v>#VALUE!</v>
      </c>
    </row>
    <row r="566" spans="12:15" x14ac:dyDescent="0.25">
      <c r="L566" s="54">
        <v>561</v>
      </c>
      <c r="M566" s="54">
        <v>47</v>
      </c>
      <c r="N566" s="54">
        <f t="shared" si="57"/>
        <v>46</v>
      </c>
      <c r="O566" s="62" t="e">
        <f t="shared" si="53"/>
        <v>#VALUE!</v>
      </c>
    </row>
    <row r="567" spans="12:15" x14ac:dyDescent="0.25">
      <c r="L567" s="54">
        <v>562</v>
      </c>
      <c r="M567" s="54">
        <v>47</v>
      </c>
      <c r="N567" s="54">
        <f t="shared" si="57"/>
        <v>46</v>
      </c>
      <c r="O567" s="62" t="e">
        <f t="shared" si="53"/>
        <v>#VALUE!</v>
      </c>
    </row>
    <row r="568" spans="12:15" x14ac:dyDescent="0.25">
      <c r="L568" s="54">
        <v>563</v>
      </c>
      <c r="M568" s="54">
        <v>47</v>
      </c>
      <c r="N568" s="54">
        <f t="shared" si="57"/>
        <v>46</v>
      </c>
      <c r="O568" s="62" t="e">
        <f t="shared" si="53"/>
        <v>#VALUE!</v>
      </c>
    </row>
    <row r="569" spans="12:15" x14ac:dyDescent="0.25">
      <c r="L569" s="54">
        <v>564</v>
      </c>
      <c r="M569" s="54">
        <v>47</v>
      </c>
      <c r="N569" s="54">
        <f t="shared" si="57"/>
        <v>46</v>
      </c>
      <c r="O569" s="62" t="e">
        <f t="shared" si="53"/>
        <v>#VALUE!</v>
      </c>
    </row>
    <row r="570" spans="12:15" x14ac:dyDescent="0.25">
      <c r="L570" s="54">
        <v>565</v>
      </c>
      <c r="M570" s="54">
        <v>48</v>
      </c>
      <c r="N570" s="54">
        <f>+N569+1</f>
        <v>47</v>
      </c>
      <c r="O570" s="62" t="e">
        <f>ROUND(+O569*(1+$O$3),0)</f>
        <v>#VALUE!</v>
      </c>
    </row>
    <row r="571" spans="12:15" x14ac:dyDescent="0.25">
      <c r="L571" s="54">
        <v>566</v>
      </c>
      <c r="M571" s="54">
        <v>48</v>
      </c>
      <c r="N571" s="54">
        <f t="shared" ref="N571:N581" si="58">+N570</f>
        <v>47</v>
      </c>
      <c r="O571" s="62" t="e">
        <f t="shared" si="53"/>
        <v>#VALUE!</v>
      </c>
    </row>
    <row r="572" spans="12:15" x14ac:dyDescent="0.25">
      <c r="L572" s="54">
        <v>567</v>
      </c>
      <c r="M572" s="54">
        <v>48</v>
      </c>
      <c r="N572" s="54">
        <f t="shared" si="58"/>
        <v>47</v>
      </c>
      <c r="O572" s="62" t="e">
        <f t="shared" si="53"/>
        <v>#VALUE!</v>
      </c>
    </row>
    <row r="573" spans="12:15" x14ac:dyDescent="0.25">
      <c r="L573" s="54">
        <v>568</v>
      </c>
      <c r="M573" s="54">
        <v>48</v>
      </c>
      <c r="N573" s="54">
        <f t="shared" si="58"/>
        <v>47</v>
      </c>
      <c r="O573" s="62" t="e">
        <f t="shared" si="53"/>
        <v>#VALUE!</v>
      </c>
    </row>
    <row r="574" spans="12:15" x14ac:dyDescent="0.25">
      <c r="L574" s="54">
        <v>569</v>
      </c>
      <c r="M574" s="54">
        <v>48</v>
      </c>
      <c r="N574" s="54">
        <f t="shared" si="58"/>
        <v>47</v>
      </c>
      <c r="O574" s="62" t="e">
        <f t="shared" si="53"/>
        <v>#VALUE!</v>
      </c>
    </row>
    <row r="575" spans="12:15" x14ac:dyDescent="0.25">
      <c r="L575" s="54">
        <v>570</v>
      </c>
      <c r="M575" s="54">
        <v>48</v>
      </c>
      <c r="N575" s="54">
        <f t="shared" si="58"/>
        <v>47</v>
      </c>
      <c r="O575" s="62" t="e">
        <f t="shared" si="53"/>
        <v>#VALUE!</v>
      </c>
    </row>
    <row r="576" spans="12:15" x14ac:dyDescent="0.25">
      <c r="L576" s="54">
        <v>571</v>
      </c>
      <c r="M576" s="54">
        <v>48</v>
      </c>
      <c r="N576" s="54">
        <f t="shared" si="58"/>
        <v>47</v>
      </c>
      <c r="O576" s="62" t="e">
        <f t="shared" si="53"/>
        <v>#VALUE!</v>
      </c>
    </row>
    <row r="577" spans="12:15" x14ac:dyDescent="0.25">
      <c r="L577" s="54">
        <v>572</v>
      </c>
      <c r="M577" s="54">
        <v>48</v>
      </c>
      <c r="N577" s="54">
        <f t="shared" si="58"/>
        <v>47</v>
      </c>
      <c r="O577" s="62" t="e">
        <f t="shared" si="53"/>
        <v>#VALUE!</v>
      </c>
    </row>
    <row r="578" spans="12:15" x14ac:dyDescent="0.25">
      <c r="L578" s="54">
        <v>573</v>
      </c>
      <c r="M578" s="54">
        <v>48</v>
      </c>
      <c r="N578" s="54">
        <f t="shared" si="58"/>
        <v>47</v>
      </c>
      <c r="O578" s="62" t="e">
        <f t="shared" si="53"/>
        <v>#VALUE!</v>
      </c>
    </row>
    <row r="579" spans="12:15" x14ac:dyDescent="0.25">
      <c r="L579" s="54">
        <v>574</v>
      </c>
      <c r="M579" s="54">
        <v>48</v>
      </c>
      <c r="N579" s="54">
        <f t="shared" si="58"/>
        <v>47</v>
      </c>
      <c r="O579" s="62" t="e">
        <f t="shared" si="53"/>
        <v>#VALUE!</v>
      </c>
    </row>
    <row r="580" spans="12:15" x14ac:dyDescent="0.25">
      <c r="L580" s="54">
        <v>575</v>
      </c>
      <c r="M580" s="54">
        <v>48</v>
      </c>
      <c r="N580" s="54">
        <f t="shared" si="58"/>
        <v>47</v>
      </c>
      <c r="O580" s="62" t="e">
        <f t="shared" si="53"/>
        <v>#VALUE!</v>
      </c>
    </row>
    <row r="581" spans="12:15" x14ac:dyDescent="0.25">
      <c r="L581" s="54">
        <v>576</v>
      </c>
      <c r="M581" s="54">
        <v>48</v>
      </c>
      <c r="N581" s="54">
        <f t="shared" si="58"/>
        <v>47</v>
      </c>
      <c r="O581" s="62" t="e">
        <f t="shared" si="53"/>
        <v>#VALUE!</v>
      </c>
    </row>
    <row r="582" spans="12:15" x14ac:dyDescent="0.25">
      <c r="L582" s="54">
        <v>577</v>
      </c>
      <c r="M582" s="54">
        <v>49</v>
      </c>
      <c r="N582" s="54">
        <f>+N581+1</f>
        <v>48</v>
      </c>
      <c r="O582" s="62" t="e">
        <f>ROUND(+O581*(1+$O$3),0)</f>
        <v>#VALUE!</v>
      </c>
    </row>
    <row r="583" spans="12:15" x14ac:dyDescent="0.25">
      <c r="L583" s="54">
        <v>578</v>
      </c>
      <c r="M583" s="54">
        <v>49</v>
      </c>
      <c r="N583" s="54">
        <f t="shared" ref="N583:N593" si="59">+N582</f>
        <v>48</v>
      </c>
      <c r="O583" s="62" t="e">
        <f t="shared" si="53"/>
        <v>#VALUE!</v>
      </c>
    </row>
    <row r="584" spans="12:15" x14ac:dyDescent="0.25">
      <c r="L584" s="54">
        <v>579</v>
      </c>
      <c r="M584" s="54">
        <v>49</v>
      </c>
      <c r="N584" s="54">
        <f t="shared" si="59"/>
        <v>48</v>
      </c>
      <c r="O584" s="62" t="e">
        <f t="shared" ref="O584:O605" si="60">+O583</f>
        <v>#VALUE!</v>
      </c>
    </row>
    <row r="585" spans="12:15" x14ac:dyDescent="0.25">
      <c r="L585" s="54">
        <v>580</v>
      </c>
      <c r="M585" s="54">
        <v>49</v>
      </c>
      <c r="N585" s="54">
        <f t="shared" si="59"/>
        <v>48</v>
      </c>
      <c r="O585" s="62" t="e">
        <f t="shared" si="60"/>
        <v>#VALUE!</v>
      </c>
    </row>
    <row r="586" spans="12:15" x14ac:dyDescent="0.25">
      <c r="L586" s="54">
        <v>581</v>
      </c>
      <c r="M586" s="54">
        <v>49</v>
      </c>
      <c r="N586" s="54">
        <f t="shared" si="59"/>
        <v>48</v>
      </c>
      <c r="O586" s="62" t="e">
        <f t="shared" si="60"/>
        <v>#VALUE!</v>
      </c>
    </row>
    <row r="587" spans="12:15" x14ac:dyDescent="0.25">
      <c r="L587" s="54">
        <v>582</v>
      </c>
      <c r="M587" s="54">
        <v>49</v>
      </c>
      <c r="N587" s="54">
        <f t="shared" si="59"/>
        <v>48</v>
      </c>
      <c r="O587" s="62" t="e">
        <f t="shared" si="60"/>
        <v>#VALUE!</v>
      </c>
    </row>
    <row r="588" spans="12:15" x14ac:dyDescent="0.25">
      <c r="L588" s="54">
        <v>583</v>
      </c>
      <c r="M588" s="54">
        <v>49</v>
      </c>
      <c r="N588" s="54">
        <f t="shared" si="59"/>
        <v>48</v>
      </c>
      <c r="O588" s="62" t="e">
        <f t="shared" si="60"/>
        <v>#VALUE!</v>
      </c>
    </row>
    <row r="589" spans="12:15" x14ac:dyDescent="0.25">
      <c r="L589" s="54">
        <v>584</v>
      </c>
      <c r="M589" s="54">
        <v>49</v>
      </c>
      <c r="N589" s="54">
        <f t="shared" si="59"/>
        <v>48</v>
      </c>
      <c r="O589" s="62" t="e">
        <f t="shared" si="60"/>
        <v>#VALUE!</v>
      </c>
    </row>
    <row r="590" spans="12:15" x14ac:dyDescent="0.25">
      <c r="L590" s="54">
        <v>585</v>
      </c>
      <c r="M590" s="54">
        <v>49</v>
      </c>
      <c r="N590" s="54">
        <f t="shared" si="59"/>
        <v>48</v>
      </c>
      <c r="O590" s="62" t="e">
        <f t="shared" si="60"/>
        <v>#VALUE!</v>
      </c>
    </row>
    <row r="591" spans="12:15" x14ac:dyDescent="0.25">
      <c r="L591" s="54">
        <v>586</v>
      </c>
      <c r="M591" s="54">
        <v>49</v>
      </c>
      <c r="N591" s="54">
        <f t="shared" si="59"/>
        <v>48</v>
      </c>
      <c r="O591" s="62" t="e">
        <f t="shared" si="60"/>
        <v>#VALUE!</v>
      </c>
    </row>
    <row r="592" spans="12:15" x14ac:dyDescent="0.25">
      <c r="L592" s="54">
        <v>587</v>
      </c>
      <c r="M592" s="54">
        <v>49</v>
      </c>
      <c r="N592" s="54">
        <f t="shared" si="59"/>
        <v>48</v>
      </c>
      <c r="O592" s="62" t="e">
        <f t="shared" si="60"/>
        <v>#VALUE!</v>
      </c>
    </row>
    <row r="593" spans="12:15" x14ac:dyDescent="0.25">
      <c r="L593" s="54">
        <v>588</v>
      </c>
      <c r="M593" s="54">
        <v>49</v>
      </c>
      <c r="N593" s="54">
        <f t="shared" si="59"/>
        <v>48</v>
      </c>
      <c r="O593" s="62" t="e">
        <f t="shared" si="60"/>
        <v>#VALUE!</v>
      </c>
    </row>
    <row r="594" spans="12:15" x14ac:dyDescent="0.25">
      <c r="L594" s="54">
        <v>589</v>
      </c>
      <c r="M594" s="54">
        <v>50</v>
      </c>
      <c r="N594" s="54">
        <f>+N593+1</f>
        <v>49</v>
      </c>
      <c r="O594" s="62" t="e">
        <f>ROUND(+O593*(1+$O$3),0)</f>
        <v>#VALUE!</v>
      </c>
    </row>
    <row r="595" spans="12:15" x14ac:dyDescent="0.25">
      <c r="L595" s="54">
        <v>590</v>
      </c>
      <c r="M595" s="54">
        <v>50</v>
      </c>
      <c r="N595" s="54">
        <f t="shared" ref="N595:N605" si="61">+N594</f>
        <v>49</v>
      </c>
      <c r="O595" s="62" t="e">
        <f t="shared" si="60"/>
        <v>#VALUE!</v>
      </c>
    </row>
    <row r="596" spans="12:15" x14ac:dyDescent="0.25">
      <c r="L596" s="54">
        <v>591</v>
      </c>
      <c r="M596" s="54">
        <v>50</v>
      </c>
      <c r="N596" s="54">
        <f t="shared" si="61"/>
        <v>49</v>
      </c>
      <c r="O596" s="62" t="e">
        <f t="shared" si="60"/>
        <v>#VALUE!</v>
      </c>
    </row>
    <row r="597" spans="12:15" x14ac:dyDescent="0.25">
      <c r="L597" s="54">
        <v>592</v>
      </c>
      <c r="M597" s="54">
        <v>50</v>
      </c>
      <c r="N597" s="54">
        <f t="shared" si="61"/>
        <v>49</v>
      </c>
      <c r="O597" s="62" t="e">
        <f t="shared" si="60"/>
        <v>#VALUE!</v>
      </c>
    </row>
    <row r="598" spans="12:15" x14ac:dyDescent="0.25">
      <c r="L598" s="54">
        <v>593</v>
      </c>
      <c r="M598" s="54">
        <v>50</v>
      </c>
      <c r="N598" s="54">
        <f t="shared" si="61"/>
        <v>49</v>
      </c>
      <c r="O598" s="62" t="e">
        <f t="shared" si="60"/>
        <v>#VALUE!</v>
      </c>
    </row>
    <row r="599" spans="12:15" x14ac:dyDescent="0.25">
      <c r="L599" s="54">
        <v>594</v>
      </c>
      <c r="M599" s="54">
        <v>50</v>
      </c>
      <c r="N599" s="54">
        <f t="shared" si="61"/>
        <v>49</v>
      </c>
      <c r="O599" s="62" t="e">
        <f t="shared" si="60"/>
        <v>#VALUE!</v>
      </c>
    </row>
    <row r="600" spans="12:15" x14ac:dyDescent="0.25">
      <c r="L600" s="54">
        <v>595</v>
      </c>
      <c r="M600" s="54">
        <v>50</v>
      </c>
      <c r="N600" s="54">
        <f t="shared" si="61"/>
        <v>49</v>
      </c>
      <c r="O600" s="62" t="e">
        <f t="shared" si="60"/>
        <v>#VALUE!</v>
      </c>
    </row>
    <row r="601" spans="12:15" x14ac:dyDescent="0.25">
      <c r="L601" s="54">
        <v>596</v>
      </c>
      <c r="M601" s="54">
        <v>50</v>
      </c>
      <c r="N601" s="54">
        <f t="shared" si="61"/>
        <v>49</v>
      </c>
      <c r="O601" s="62" t="e">
        <f t="shared" si="60"/>
        <v>#VALUE!</v>
      </c>
    </row>
    <row r="602" spans="12:15" x14ac:dyDescent="0.25">
      <c r="L602" s="54">
        <v>597</v>
      </c>
      <c r="M602" s="54">
        <v>50</v>
      </c>
      <c r="N602" s="54">
        <f t="shared" si="61"/>
        <v>49</v>
      </c>
      <c r="O602" s="62" t="e">
        <f t="shared" si="60"/>
        <v>#VALUE!</v>
      </c>
    </row>
    <row r="603" spans="12:15" x14ac:dyDescent="0.25">
      <c r="L603" s="54">
        <v>598</v>
      </c>
      <c r="M603" s="54">
        <v>50</v>
      </c>
      <c r="N603" s="54">
        <f t="shared" si="61"/>
        <v>49</v>
      </c>
      <c r="O603" s="62" t="e">
        <f t="shared" si="60"/>
        <v>#VALUE!</v>
      </c>
    </row>
    <row r="604" spans="12:15" x14ac:dyDescent="0.25">
      <c r="L604" s="54">
        <v>599</v>
      </c>
      <c r="M604" s="54">
        <v>50</v>
      </c>
      <c r="N604" s="54">
        <f t="shared" si="61"/>
        <v>49</v>
      </c>
      <c r="O604" s="62" t="e">
        <f t="shared" si="60"/>
        <v>#VALUE!</v>
      </c>
    </row>
    <row r="605" spans="12:15" x14ac:dyDescent="0.25">
      <c r="L605" s="54">
        <v>600</v>
      </c>
      <c r="M605" s="54">
        <v>50</v>
      </c>
      <c r="N605" s="54">
        <f t="shared" si="61"/>
        <v>49</v>
      </c>
      <c r="O605" s="62" t="e">
        <f t="shared" si="60"/>
        <v>#VALUE!</v>
      </c>
    </row>
    <row r="606" spans="12:15" x14ac:dyDescent="0.25">
      <c r="L606" s="54"/>
      <c r="M606" s="54"/>
      <c r="N606" s="54"/>
    </row>
    <row r="607" spans="12:15" x14ac:dyDescent="0.25">
      <c r="L607" s="54"/>
      <c r="M607" s="54"/>
      <c r="N607" s="54"/>
    </row>
    <row r="608" spans="12:15" x14ac:dyDescent="0.25">
      <c r="L608" s="54"/>
      <c r="M608" s="54"/>
      <c r="N608" s="54"/>
    </row>
    <row r="609" spans="12:14" x14ac:dyDescent="0.25">
      <c r="L609" s="54"/>
      <c r="M609" s="54"/>
      <c r="N609" s="54"/>
    </row>
    <row r="610" spans="12:14" x14ac:dyDescent="0.25">
      <c r="L610" s="54"/>
      <c r="M610" s="54"/>
      <c r="N610" s="54"/>
    </row>
    <row r="611" spans="12:14" x14ac:dyDescent="0.25">
      <c r="L611" s="54"/>
      <c r="M611" s="54"/>
      <c r="N611" s="54"/>
    </row>
    <row r="612" spans="12:14" x14ac:dyDescent="0.25">
      <c r="L612" s="54"/>
      <c r="M612" s="54"/>
      <c r="N612" s="54"/>
    </row>
    <row r="613" spans="12:14" x14ac:dyDescent="0.25">
      <c r="L613" s="54"/>
      <c r="M613" s="54"/>
      <c r="N613" s="54"/>
    </row>
    <row r="614" spans="12:14" x14ac:dyDescent="0.25">
      <c r="L614" s="54"/>
      <c r="M614" s="54"/>
      <c r="N614" s="54"/>
    </row>
    <row r="615" spans="12:14" x14ac:dyDescent="0.25">
      <c r="L615" s="54"/>
      <c r="M615" s="54"/>
      <c r="N615" s="54"/>
    </row>
    <row r="616" spans="12:14" x14ac:dyDescent="0.25">
      <c r="L616" s="54"/>
      <c r="M616" s="54"/>
      <c r="N616" s="54"/>
    </row>
    <row r="617" spans="12:14" x14ac:dyDescent="0.25">
      <c r="L617" s="54"/>
      <c r="M617" s="54"/>
      <c r="N617" s="54"/>
    </row>
    <row r="618" spans="12:14" x14ac:dyDescent="0.25">
      <c r="L618" s="54"/>
      <c r="M618" s="54"/>
      <c r="N618" s="54"/>
    </row>
    <row r="619" spans="12:14" x14ac:dyDescent="0.25">
      <c r="L619" s="54"/>
      <c r="M619" s="54"/>
      <c r="N619" s="54"/>
    </row>
    <row r="620" spans="12:14" x14ac:dyDescent="0.25">
      <c r="L620" s="54"/>
      <c r="M620" s="54"/>
      <c r="N620" s="54"/>
    </row>
    <row r="621" spans="12:14" x14ac:dyDescent="0.25">
      <c r="L621" s="54"/>
      <c r="M621" s="54"/>
      <c r="N621" s="54"/>
    </row>
    <row r="622" spans="12:14" x14ac:dyDescent="0.25">
      <c r="L622" s="54"/>
      <c r="M622" s="54"/>
      <c r="N622" s="54"/>
    </row>
    <row r="623" spans="12:14" x14ac:dyDescent="0.25">
      <c r="L623" s="54"/>
      <c r="M623" s="54"/>
      <c r="N623" s="54"/>
    </row>
    <row r="624" spans="12:14" x14ac:dyDescent="0.25">
      <c r="L624" s="54"/>
      <c r="M624" s="54"/>
      <c r="N624" s="54"/>
    </row>
    <row r="625" spans="12:14" x14ac:dyDescent="0.25">
      <c r="L625" s="54"/>
      <c r="M625" s="54"/>
      <c r="N625" s="54"/>
    </row>
    <row r="626" spans="12:14" x14ac:dyDescent="0.25">
      <c r="L626" s="54"/>
      <c r="M626" s="54"/>
      <c r="N626" s="54"/>
    </row>
    <row r="627" spans="12:14" x14ac:dyDescent="0.25">
      <c r="L627" s="54"/>
      <c r="M627" s="54"/>
      <c r="N627" s="54"/>
    </row>
    <row r="628" spans="12:14" x14ac:dyDescent="0.25">
      <c r="L628" s="54"/>
      <c r="M628" s="54"/>
      <c r="N628" s="54"/>
    </row>
    <row r="629" spans="12:14" x14ac:dyDescent="0.25">
      <c r="L629" s="54"/>
      <c r="M629" s="54"/>
      <c r="N629" s="54"/>
    </row>
    <row r="630" spans="12:14" x14ac:dyDescent="0.25">
      <c r="L630" s="54"/>
      <c r="M630" s="54"/>
      <c r="N630" s="54"/>
    </row>
    <row r="631" spans="12:14" x14ac:dyDescent="0.25">
      <c r="L631" s="54"/>
      <c r="M631" s="54"/>
      <c r="N631" s="54"/>
    </row>
    <row r="632" spans="12:14" x14ac:dyDescent="0.25">
      <c r="L632" s="54"/>
      <c r="M632" s="54"/>
      <c r="N632" s="54"/>
    </row>
    <row r="633" spans="12:14" x14ac:dyDescent="0.25">
      <c r="L633" s="54"/>
      <c r="M633" s="54"/>
      <c r="N633" s="54"/>
    </row>
    <row r="634" spans="12:14" x14ac:dyDescent="0.25">
      <c r="L634" s="54"/>
      <c r="M634" s="54"/>
      <c r="N634" s="54"/>
    </row>
    <row r="635" spans="12:14" x14ac:dyDescent="0.25">
      <c r="L635" s="54"/>
      <c r="M635" s="54"/>
      <c r="N635" s="54"/>
    </row>
    <row r="636" spans="12:14" x14ac:dyDescent="0.25">
      <c r="L636" s="54"/>
      <c r="M636" s="54"/>
      <c r="N636" s="54"/>
    </row>
    <row r="637" spans="12:14" x14ac:dyDescent="0.25">
      <c r="L637" s="54"/>
      <c r="M637" s="54"/>
      <c r="N637" s="54"/>
    </row>
    <row r="638" spans="12:14" x14ac:dyDescent="0.25">
      <c r="L638" s="54"/>
      <c r="M638" s="54"/>
      <c r="N638" s="54"/>
    </row>
    <row r="639" spans="12:14" x14ac:dyDescent="0.25">
      <c r="L639" s="54"/>
      <c r="M639" s="54"/>
      <c r="N639" s="54"/>
    </row>
    <row r="640" spans="12:14" x14ac:dyDescent="0.25">
      <c r="L640" s="54"/>
      <c r="M640" s="54"/>
      <c r="N640" s="54"/>
    </row>
    <row r="641" spans="12:14" x14ac:dyDescent="0.25">
      <c r="L641" s="54"/>
      <c r="M641" s="54"/>
      <c r="N641" s="54"/>
    </row>
    <row r="642" spans="12:14" x14ac:dyDescent="0.25">
      <c r="L642" s="54"/>
      <c r="M642" s="54"/>
      <c r="N642" s="54"/>
    </row>
    <row r="643" spans="12:14" x14ac:dyDescent="0.25">
      <c r="L643" s="54"/>
      <c r="M643" s="54"/>
      <c r="N643" s="54"/>
    </row>
    <row r="644" spans="12:14" x14ac:dyDescent="0.25">
      <c r="L644" s="54"/>
      <c r="M644" s="54"/>
      <c r="N644" s="54"/>
    </row>
    <row r="645" spans="12:14" x14ac:dyDescent="0.25">
      <c r="L645" s="54"/>
      <c r="M645" s="54"/>
      <c r="N645" s="54"/>
    </row>
    <row r="646" spans="12:14" x14ac:dyDescent="0.25">
      <c r="L646" s="54"/>
      <c r="M646" s="54"/>
      <c r="N646" s="54"/>
    </row>
    <row r="647" spans="12:14" x14ac:dyDescent="0.25">
      <c r="L647" s="54"/>
      <c r="M647" s="54"/>
      <c r="N647" s="54"/>
    </row>
    <row r="648" spans="12:14" x14ac:dyDescent="0.25">
      <c r="L648" s="54"/>
      <c r="M648" s="54"/>
      <c r="N648" s="54"/>
    </row>
    <row r="649" spans="12:14" x14ac:dyDescent="0.25">
      <c r="L649" s="54"/>
      <c r="M649" s="54"/>
      <c r="N649" s="54"/>
    </row>
    <row r="650" spans="12:14" x14ac:dyDescent="0.25">
      <c r="L650" s="54"/>
      <c r="M650" s="54"/>
      <c r="N650" s="54"/>
    </row>
    <row r="651" spans="12:14" x14ac:dyDescent="0.25">
      <c r="L651" s="54"/>
      <c r="M651" s="54"/>
      <c r="N651" s="54"/>
    </row>
    <row r="652" spans="12:14" x14ac:dyDescent="0.25">
      <c r="L652" s="54"/>
      <c r="M652" s="54"/>
      <c r="N652" s="54"/>
    </row>
    <row r="653" spans="12:14" x14ac:dyDescent="0.25">
      <c r="L653" s="54"/>
      <c r="M653" s="54"/>
      <c r="N653" s="54"/>
    </row>
    <row r="654" spans="12:14" x14ac:dyDescent="0.25">
      <c r="L654" s="54"/>
      <c r="M654" s="54"/>
      <c r="N654" s="54"/>
    </row>
    <row r="655" spans="12:14" x14ac:dyDescent="0.25">
      <c r="L655" s="54"/>
      <c r="M655" s="54"/>
      <c r="N655" s="54"/>
    </row>
    <row r="656" spans="12:14" x14ac:dyDescent="0.25">
      <c r="L656" s="54"/>
      <c r="M656" s="54"/>
      <c r="N656" s="54"/>
    </row>
    <row r="657" spans="12:14" x14ac:dyDescent="0.25">
      <c r="L657" s="54"/>
      <c r="M657" s="54"/>
      <c r="N657" s="54"/>
    </row>
    <row r="658" spans="12:14" x14ac:dyDescent="0.25">
      <c r="L658" s="54"/>
      <c r="M658" s="54"/>
      <c r="N658" s="54"/>
    </row>
    <row r="659" spans="12:14" x14ac:dyDescent="0.25">
      <c r="L659" s="54"/>
      <c r="M659" s="54"/>
      <c r="N659" s="54"/>
    </row>
    <row r="660" spans="12:14" x14ac:dyDescent="0.25">
      <c r="L660" s="54"/>
      <c r="M660" s="54"/>
      <c r="N660" s="54"/>
    </row>
    <row r="661" spans="12:14" x14ac:dyDescent="0.25">
      <c r="L661" s="54"/>
      <c r="M661" s="54"/>
      <c r="N661" s="54"/>
    </row>
    <row r="662" spans="12:14" x14ac:dyDescent="0.25">
      <c r="L662" s="54"/>
      <c r="M662" s="54"/>
      <c r="N662" s="54"/>
    </row>
    <row r="663" spans="12:14" x14ac:dyDescent="0.25">
      <c r="L663" s="54"/>
      <c r="M663" s="54"/>
      <c r="N663" s="54"/>
    </row>
    <row r="664" spans="12:14" x14ac:dyDescent="0.25">
      <c r="L664" s="54"/>
      <c r="M664" s="54"/>
      <c r="N664" s="54"/>
    </row>
    <row r="665" spans="12:14" x14ac:dyDescent="0.25">
      <c r="L665" s="54"/>
      <c r="M665" s="54"/>
      <c r="N665" s="54"/>
    </row>
    <row r="666" spans="12:14" x14ac:dyDescent="0.25">
      <c r="L666" s="54"/>
      <c r="M666" s="54"/>
      <c r="N666" s="54"/>
    </row>
    <row r="667" spans="12:14" x14ac:dyDescent="0.25">
      <c r="L667" s="54"/>
      <c r="M667" s="54"/>
      <c r="N667" s="54"/>
    </row>
    <row r="668" spans="12:14" x14ac:dyDescent="0.25">
      <c r="L668" s="54"/>
      <c r="M668" s="54"/>
      <c r="N668" s="54"/>
    </row>
    <row r="669" spans="12:14" x14ac:dyDescent="0.25">
      <c r="L669" s="54"/>
      <c r="M669" s="54"/>
      <c r="N669" s="54"/>
    </row>
    <row r="670" spans="12:14" x14ac:dyDescent="0.25">
      <c r="L670" s="54"/>
      <c r="M670" s="54"/>
      <c r="N670" s="54"/>
    </row>
    <row r="671" spans="12:14" x14ac:dyDescent="0.25">
      <c r="L671" s="54"/>
      <c r="M671" s="54"/>
      <c r="N671" s="54"/>
    </row>
    <row r="672" spans="12:14" x14ac:dyDescent="0.25">
      <c r="L672" s="54"/>
      <c r="M672" s="54"/>
      <c r="N672" s="54"/>
    </row>
    <row r="673" spans="12:14" x14ac:dyDescent="0.25">
      <c r="L673" s="54"/>
      <c r="M673" s="54"/>
      <c r="N673" s="54"/>
    </row>
    <row r="674" spans="12:14" x14ac:dyDescent="0.25">
      <c r="L674" s="54"/>
      <c r="M674" s="54"/>
      <c r="N674" s="54"/>
    </row>
    <row r="675" spans="12:14" x14ac:dyDescent="0.25">
      <c r="L675" s="54"/>
      <c r="M675" s="54"/>
      <c r="N675" s="54"/>
    </row>
    <row r="676" spans="12:14" x14ac:dyDescent="0.25">
      <c r="L676" s="54"/>
      <c r="M676" s="54"/>
      <c r="N676" s="54"/>
    </row>
    <row r="677" spans="12:14" x14ac:dyDescent="0.25">
      <c r="L677" s="54"/>
      <c r="M677" s="54"/>
      <c r="N677" s="54"/>
    </row>
    <row r="678" spans="12:14" x14ac:dyDescent="0.25">
      <c r="L678" s="54"/>
      <c r="M678" s="54"/>
      <c r="N678" s="54"/>
    </row>
    <row r="679" spans="12:14" x14ac:dyDescent="0.25">
      <c r="L679" s="54"/>
      <c r="M679" s="54"/>
      <c r="N679" s="54"/>
    </row>
    <row r="680" spans="12:14" x14ac:dyDescent="0.25">
      <c r="L680" s="54"/>
      <c r="M680" s="54"/>
      <c r="N680" s="54"/>
    </row>
    <row r="681" spans="12:14" x14ac:dyDescent="0.25">
      <c r="L681" s="54"/>
      <c r="M681" s="54"/>
      <c r="N681" s="54"/>
    </row>
    <row r="682" spans="12:14" x14ac:dyDescent="0.25">
      <c r="L682" s="54"/>
      <c r="M682" s="54"/>
      <c r="N682" s="54"/>
    </row>
    <row r="683" spans="12:14" x14ac:dyDescent="0.25">
      <c r="L683" s="54"/>
      <c r="M683" s="54"/>
      <c r="N683" s="54"/>
    </row>
    <row r="684" spans="12:14" x14ac:dyDescent="0.25">
      <c r="L684" s="54"/>
      <c r="M684" s="54"/>
      <c r="N684" s="54"/>
    </row>
    <row r="685" spans="12:14" x14ac:dyDescent="0.25">
      <c r="L685" s="54"/>
      <c r="M685" s="54"/>
      <c r="N685" s="54"/>
    </row>
    <row r="686" spans="12:14" x14ac:dyDescent="0.25">
      <c r="L686" s="54"/>
      <c r="M686" s="54"/>
      <c r="N686" s="54"/>
    </row>
    <row r="687" spans="12:14" x14ac:dyDescent="0.25">
      <c r="L687" s="54"/>
      <c r="M687" s="54"/>
      <c r="N687" s="54"/>
    </row>
    <row r="688" spans="12:14" x14ac:dyDescent="0.25">
      <c r="L688" s="54"/>
      <c r="M688" s="54"/>
      <c r="N688" s="54"/>
    </row>
    <row r="689" spans="12:14" x14ac:dyDescent="0.25">
      <c r="L689" s="54"/>
      <c r="M689" s="54"/>
      <c r="N689" s="54"/>
    </row>
    <row r="690" spans="12:14" x14ac:dyDescent="0.25">
      <c r="L690" s="54"/>
      <c r="M690" s="54"/>
      <c r="N690" s="54"/>
    </row>
    <row r="691" spans="12:14" x14ac:dyDescent="0.25">
      <c r="L691" s="54"/>
      <c r="M691" s="54"/>
      <c r="N691" s="54"/>
    </row>
    <row r="692" spans="12:14" x14ac:dyDescent="0.25">
      <c r="L692" s="54"/>
      <c r="M692" s="54"/>
      <c r="N692" s="54"/>
    </row>
    <row r="693" spans="12:14" x14ac:dyDescent="0.25">
      <c r="L693" s="54"/>
      <c r="M693" s="54"/>
      <c r="N693" s="54"/>
    </row>
    <row r="694" spans="12:14" x14ac:dyDescent="0.25">
      <c r="L694" s="54"/>
      <c r="M694" s="54"/>
      <c r="N694" s="54"/>
    </row>
    <row r="695" spans="12:14" x14ac:dyDescent="0.25">
      <c r="L695" s="54"/>
      <c r="M695" s="54"/>
      <c r="N695" s="54"/>
    </row>
    <row r="696" spans="12:14" x14ac:dyDescent="0.25">
      <c r="L696" s="54"/>
      <c r="M696" s="54"/>
      <c r="N696" s="54"/>
    </row>
    <row r="697" spans="12:14" x14ac:dyDescent="0.25">
      <c r="L697" s="54"/>
      <c r="M697" s="54"/>
      <c r="N697" s="54"/>
    </row>
    <row r="698" spans="12:14" x14ac:dyDescent="0.25">
      <c r="L698" s="54"/>
      <c r="M698" s="54"/>
      <c r="N698" s="54"/>
    </row>
    <row r="699" spans="12:14" x14ac:dyDescent="0.25">
      <c r="L699" s="54"/>
      <c r="M699" s="54"/>
      <c r="N699" s="54"/>
    </row>
    <row r="700" spans="12:14" x14ac:dyDescent="0.25">
      <c r="L700" s="54"/>
      <c r="M700" s="54"/>
      <c r="N700" s="54"/>
    </row>
    <row r="701" spans="12:14" x14ac:dyDescent="0.25">
      <c r="L701" s="54"/>
      <c r="M701" s="54"/>
      <c r="N701" s="54"/>
    </row>
    <row r="702" spans="12:14" x14ac:dyDescent="0.25">
      <c r="L702" s="54"/>
      <c r="M702" s="54"/>
      <c r="N702" s="54"/>
    </row>
    <row r="703" spans="12:14" x14ac:dyDescent="0.25">
      <c r="L703" s="54"/>
      <c r="M703" s="54"/>
      <c r="N703" s="54"/>
    </row>
    <row r="704" spans="12:14" x14ac:dyDescent="0.25">
      <c r="L704" s="54"/>
      <c r="M704" s="54"/>
      <c r="N704" s="54"/>
    </row>
    <row r="705" spans="12:14" x14ac:dyDescent="0.25">
      <c r="L705" s="54"/>
      <c r="M705" s="54"/>
      <c r="N705" s="54"/>
    </row>
    <row r="706" spans="12:14" x14ac:dyDescent="0.25">
      <c r="L706" s="54"/>
      <c r="M706" s="54"/>
      <c r="N706" s="54"/>
    </row>
    <row r="707" spans="12:14" x14ac:dyDescent="0.25">
      <c r="L707" s="54"/>
      <c r="M707" s="54"/>
      <c r="N707" s="54"/>
    </row>
    <row r="708" spans="12:14" x14ac:dyDescent="0.25">
      <c r="L708" s="54"/>
      <c r="M708" s="54"/>
      <c r="N708" s="54"/>
    </row>
    <row r="709" spans="12:14" x14ac:dyDescent="0.25">
      <c r="L709" s="54"/>
      <c r="M709" s="54"/>
      <c r="N709" s="54"/>
    </row>
    <row r="710" spans="12:14" x14ac:dyDescent="0.25">
      <c r="L710" s="54"/>
      <c r="M710" s="54"/>
      <c r="N710" s="54"/>
    </row>
    <row r="711" spans="12:14" x14ac:dyDescent="0.25">
      <c r="L711" s="54"/>
      <c r="M711" s="54"/>
      <c r="N711" s="54"/>
    </row>
    <row r="712" spans="12:14" x14ac:dyDescent="0.25">
      <c r="L712" s="54"/>
      <c r="M712" s="54"/>
      <c r="N712" s="54"/>
    </row>
    <row r="713" spans="12:14" x14ac:dyDescent="0.25">
      <c r="L713" s="54"/>
      <c r="M713" s="54"/>
      <c r="N713" s="54"/>
    </row>
    <row r="714" spans="12:14" x14ac:dyDescent="0.25">
      <c r="L714" s="54"/>
      <c r="M714" s="54"/>
      <c r="N714" s="54"/>
    </row>
    <row r="715" spans="12:14" x14ac:dyDescent="0.25">
      <c r="L715" s="54"/>
      <c r="M715" s="54"/>
      <c r="N715" s="54"/>
    </row>
    <row r="716" spans="12:14" x14ac:dyDescent="0.25">
      <c r="L716" s="54"/>
      <c r="M716" s="54"/>
      <c r="N716" s="54"/>
    </row>
    <row r="717" spans="12:14" x14ac:dyDescent="0.25">
      <c r="L717" s="54"/>
      <c r="M717" s="54"/>
      <c r="N717" s="54"/>
    </row>
    <row r="718" spans="12:14" x14ac:dyDescent="0.25">
      <c r="L718" s="54"/>
      <c r="M718" s="54"/>
      <c r="N718" s="54"/>
    </row>
    <row r="719" spans="12:14" x14ac:dyDescent="0.25">
      <c r="L719" s="54"/>
      <c r="M719" s="54"/>
      <c r="N719" s="54"/>
    </row>
    <row r="720" spans="12:14" x14ac:dyDescent="0.25">
      <c r="L720" s="54"/>
      <c r="M720" s="54"/>
      <c r="N720" s="54"/>
    </row>
    <row r="721" spans="12:14" x14ac:dyDescent="0.25">
      <c r="L721" s="54"/>
      <c r="M721" s="54"/>
      <c r="N721" s="54"/>
    </row>
    <row r="722" spans="12:14" x14ac:dyDescent="0.25">
      <c r="L722" s="54"/>
      <c r="M722" s="54"/>
      <c r="N722" s="54"/>
    </row>
    <row r="723" spans="12:14" x14ac:dyDescent="0.25">
      <c r="L723" s="54"/>
      <c r="M723" s="54"/>
      <c r="N723" s="54"/>
    </row>
    <row r="724" spans="12:14" x14ac:dyDescent="0.25">
      <c r="L724" s="54"/>
      <c r="M724" s="54"/>
      <c r="N724" s="54"/>
    </row>
    <row r="725" spans="12:14" x14ac:dyDescent="0.25">
      <c r="L725" s="54"/>
      <c r="M725" s="54"/>
      <c r="N725" s="54"/>
    </row>
    <row r="726" spans="12:14" x14ac:dyDescent="0.25">
      <c r="L726" s="54"/>
      <c r="M726" s="54"/>
      <c r="N726" s="54"/>
    </row>
    <row r="727" spans="12:14" x14ac:dyDescent="0.25">
      <c r="L727" s="54"/>
      <c r="M727" s="54"/>
      <c r="N727" s="54"/>
    </row>
    <row r="728" spans="12:14" x14ac:dyDescent="0.25">
      <c r="L728" s="54"/>
      <c r="M728" s="54"/>
      <c r="N728" s="54"/>
    </row>
    <row r="729" spans="12:14" x14ac:dyDescent="0.25">
      <c r="L729" s="54"/>
      <c r="M729" s="54"/>
      <c r="N729" s="54"/>
    </row>
    <row r="730" spans="12:14" x14ac:dyDescent="0.25">
      <c r="L730" s="54"/>
      <c r="M730" s="54"/>
      <c r="N730" s="54"/>
    </row>
    <row r="731" spans="12:14" x14ac:dyDescent="0.25">
      <c r="L731" s="54"/>
      <c r="M731" s="54"/>
      <c r="N731" s="54"/>
    </row>
    <row r="732" spans="12:14" x14ac:dyDescent="0.25">
      <c r="L732" s="54"/>
      <c r="M732" s="54"/>
      <c r="N732" s="54"/>
    </row>
    <row r="733" spans="12:14" x14ac:dyDescent="0.25">
      <c r="L733" s="54"/>
      <c r="M733" s="54"/>
      <c r="N733" s="54"/>
    </row>
    <row r="734" spans="12:14" x14ac:dyDescent="0.25">
      <c r="L734" s="54"/>
      <c r="M734" s="54"/>
      <c r="N734" s="54"/>
    </row>
    <row r="735" spans="12:14" x14ac:dyDescent="0.25">
      <c r="L735" s="54"/>
      <c r="M735" s="54"/>
      <c r="N735" s="54"/>
    </row>
    <row r="736" spans="12:14" x14ac:dyDescent="0.25">
      <c r="L736" s="54"/>
      <c r="M736" s="54"/>
      <c r="N736" s="54"/>
    </row>
    <row r="737" spans="12:14" x14ac:dyDescent="0.25">
      <c r="L737" s="54"/>
      <c r="M737" s="54"/>
      <c r="N737" s="54"/>
    </row>
    <row r="738" spans="12:14" x14ac:dyDescent="0.25">
      <c r="L738" s="54"/>
      <c r="M738" s="54"/>
      <c r="N738" s="54"/>
    </row>
    <row r="739" spans="12:14" x14ac:dyDescent="0.25">
      <c r="L739" s="54"/>
      <c r="M739" s="54"/>
      <c r="N739" s="54"/>
    </row>
    <row r="740" spans="12:14" x14ac:dyDescent="0.25">
      <c r="L740" s="54"/>
      <c r="M740" s="54"/>
      <c r="N740" s="54"/>
    </row>
    <row r="741" spans="12:14" x14ac:dyDescent="0.25">
      <c r="L741" s="54"/>
      <c r="M741" s="54"/>
      <c r="N741" s="54"/>
    </row>
    <row r="742" spans="12:14" x14ac:dyDescent="0.25">
      <c r="L742" s="54"/>
      <c r="M742" s="54"/>
      <c r="N742" s="54"/>
    </row>
    <row r="743" spans="12:14" x14ac:dyDescent="0.25">
      <c r="L743" s="54"/>
      <c r="M743" s="54"/>
      <c r="N743" s="54"/>
    </row>
    <row r="744" spans="12:14" x14ac:dyDescent="0.25">
      <c r="L744" s="54"/>
      <c r="M744" s="54"/>
      <c r="N744" s="54"/>
    </row>
    <row r="745" spans="12:14" x14ac:dyDescent="0.25">
      <c r="L745" s="54"/>
      <c r="M745" s="54"/>
      <c r="N745" s="54"/>
    </row>
    <row r="746" spans="12:14" x14ac:dyDescent="0.25">
      <c r="L746" s="54"/>
      <c r="M746" s="54"/>
      <c r="N746" s="54"/>
    </row>
    <row r="747" spans="12:14" x14ac:dyDescent="0.25">
      <c r="L747" s="54"/>
      <c r="M747" s="54"/>
      <c r="N747" s="54"/>
    </row>
    <row r="748" spans="12:14" x14ac:dyDescent="0.25">
      <c r="L748" s="54"/>
      <c r="M748" s="54"/>
      <c r="N748" s="54"/>
    </row>
    <row r="749" spans="12:14" x14ac:dyDescent="0.25">
      <c r="L749" s="54"/>
      <c r="M749" s="54"/>
      <c r="N749" s="54"/>
    </row>
    <row r="750" spans="12:14" x14ac:dyDescent="0.25">
      <c r="L750" s="54"/>
      <c r="M750" s="54"/>
      <c r="N750" s="54"/>
    </row>
    <row r="751" spans="12:14" x14ac:dyDescent="0.25">
      <c r="L751" s="54"/>
      <c r="M751" s="54"/>
      <c r="N751" s="54"/>
    </row>
    <row r="752" spans="12:14" x14ac:dyDescent="0.25">
      <c r="L752" s="54"/>
      <c r="M752" s="54"/>
      <c r="N752" s="54"/>
    </row>
    <row r="753" spans="12:14" x14ac:dyDescent="0.25">
      <c r="L753" s="54"/>
      <c r="M753" s="54"/>
      <c r="N753" s="54"/>
    </row>
    <row r="754" spans="12:14" x14ac:dyDescent="0.25">
      <c r="L754" s="54"/>
      <c r="M754" s="54"/>
      <c r="N754" s="54"/>
    </row>
    <row r="755" spans="12:14" x14ac:dyDescent="0.25">
      <c r="L755" s="54"/>
      <c r="M755" s="54"/>
      <c r="N755" s="54"/>
    </row>
    <row r="756" spans="12:14" x14ac:dyDescent="0.25">
      <c r="L756" s="54"/>
      <c r="M756" s="54"/>
      <c r="N756" s="54"/>
    </row>
    <row r="757" spans="12:14" x14ac:dyDescent="0.25">
      <c r="L757" s="54"/>
      <c r="M757" s="54"/>
      <c r="N757" s="54"/>
    </row>
    <row r="758" spans="12:14" x14ac:dyDescent="0.25">
      <c r="L758" s="54"/>
      <c r="M758" s="54"/>
      <c r="N758" s="54"/>
    </row>
    <row r="759" spans="12:14" x14ac:dyDescent="0.25">
      <c r="L759" s="54"/>
      <c r="M759" s="54"/>
      <c r="N759" s="54"/>
    </row>
    <row r="760" spans="12:14" x14ac:dyDescent="0.25">
      <c r="L760" s="54"/>
      <c r="M760" s="54"/>
      <c r="N760" s="54"/>
    </row>
    <row r="761" spans="12:14" x14ac:dyDescent="0.25">
      <c r="L761" s="54"/>
      <c r="M761" s="54"/>
      <c r="N761" s="54"/>
    </row>
    <row r="762" spans="12:14" x14ac:dyDescent="0.25">
      <c r="L762" s="54"/>
      <c r="M762" s="54"/>
      <c r="N762" s="54"/>
    </row>
    <row r="763" spans="12:14" x14ac:dyDescent="0.25">
      <c r="L763" s="54"/>
      <c r="M763" s="54"/>
      <c r="N763" s="54"/>
    </row>
    <row r="764" spans="12:14" x14ac:dyDescent="0.25">
      <c r="L764" s="54"/>
      <c r="M764" s="54"/>
      <c r="N764" s="54"/>
    </row>
    <row r="765" spans="12:14" x14ac:dyDescent="0.25">
      <c r="L765" s="54"/>
      <c r="M765" s="54"/>
      <c r="N765" s="54"/>
    </row>
    <row r="766" spans="12:14" x14ac:dyDescent="0.25">
      <c r="L766" s="54"/>
      <c r="M766" s="54"/>
      <c r="N766" s="54"/>
    </row>
    <row r="767" spans="12:14" x14ac:dyDescent="0.25">
      <c r="L767" s="54"/>
      <c r="M767" s="54"/>
      <c r="N767" s="54"/>
    </row>
    <row r="768" spans="12:14" x14ac:dyDescent="0.25">
      <c r="L768" s="54"/>
      <c r="M768" s="54"/>
      <c r="N768" s="54"/>
    </row>
    <row r="769" spans="12:14" x14ac:dyDescent="0.25">
      <c r="L769" s="54"/>
      <c r="M769" s="54"/>
      <c r="N769" s="54"/>
    </row>
    <row r="770" spans="12:14" x14ac:dyDescent="0.25">
      <c r="L770" s="54"/>
      <c r="M770" s="54"/>
      <c r="N770" s="54"/>
    </row>
    <row r="771" spans="12:14" x14ac:dyDescent="0.25">
      <c r="L771" s="54"/>
      <c r="M771" s="54"/>
      <c r="N771" s="54"/>
    </row>
    <row r="772" spans="12:14" x14ac:dyDescent="0.25">
      <c r="L772" s="54"/>
      <c r="M772" s="54"/>
      <c r="N772" s="54"/>
    </row>
    <row r="773" spans="12:14" x14ac:dyDescent="0.25">
      <c r="L773" s="54"/>
      <c r="M773" s="54"/>
      <c r="N773" s="54"/>
    </row>
    <row r="774" spans="12:14" x14ac:dyDescent="0.25">
      <c r="L774" s="54"/>
      <c r="M774" s="54"/>
      <c r="N774" s="54"/>
    </row>
    <row r="775" spans="12:14" x14ac:dyDescent="0.25">
      <c r="L775" s="54"/>
      <c r="M775" s="54"/>
      <c r="N775" s="54"/>
    </row>
    <row r="776" spans="12:14" x14ac:dyDescent="0.25">
      <c r="L776" s="54"/>
      <c r="M776" s="54"/>
      <c r="N776" s="54"/>
    </row>
    <row r="777" spans="12:14" x14ac:dyDescent="0.25">
      <c r="L777" s="54"/>
      <c r="M777" s="54"/>
      <c r="N777" s="54"/>
    </row>
    <row r="778" spans="12:14" x14ac:dyDescent="0.25">
      <c r="L778" s="54"/>
      <c r="M778" s="54"/>
      <c r="N778" s="54"/>
    </row>
    <row r="779" spans="12:14" x14ac:dyDescent="0.25">
      <c r="L779" s="54"/>
      <c r="M779" s="54"/>
      <c r="N779" s="54"/>
    </row>
    <row r="780" spans="12:14" x14ac:dyDescent="0.25">
      <c r="L780" s="54"/>
      <c r="M780" s="54"/>
      <c r="N780" s="54"/>
    </row>
    <row r="781" spans="12:14" x14ac:dyDescent="0.25">
      <c r="L781" s="54"/>
      <c r="M781" s="54"/>
      <c r="N781" s="54"/>
    </row>
    <row r="782" spans="12:14" x14ac:dyDescent="0.25">
      <c r="L782" s="54"/>
      <c r="M782" s="54"/>
      <c r="N782" s="54"/>
    </row>
    <row r="783" spans="12:14" x14ac:dyDescent="0.25">
      <c r="L783" s="54"/>
      <c r="M783" s="54"/>
      <c r="N783" s="54"/>
    </row>
    <row r="784" spans="12:14" x14ac:dyDescent="0.25">
      <c r="L784" s="54"/>
      <c r="M784" s="54"/>
      <c r="N784" s="54"/>
    </row>
    <row r="785" spans="12:14" x14ac:dyDescent="0.25">
      <c r="L785" s="54"/>
      <c r="M785" s="54"/>
      <c r="N785" s="54"/>
    </row>
    <row r="786" spans="12:14" x14ac:dyDescent="0.25">
      <c r="L786" s="54"/>
      <c r="M786" s="54"/>
      <c r="N786" s="54"/>
    </row>
    <row r="787" spans="12:14" x14ac:dyDescent="0.25">
      <c r="L787" s="54"/>
      <c r="M787" s="54"/>
      <c r="N787" s="54"/>
    </row>
    <row r="788" spans="12:14" x14ac:dyDescent="0.25">
      <c r="L788" s="54"/>
      <c r="M788" s="54"/>
      <c r="N788" s="54"/>
    </row>
    <row r="789" spans="12:14" x14ac:dyDescent="0.25">
      <c r="L789" s="54"/>
      <c r="M789" s="54"/>
      <c r="N789" s="54"/>
    </row>
    <row r="790" spans="12:14" x14ac:dyDescent="0.25">
      <c r="L790" s="54"/>
      <c r="M790" s="54"/>
      <c r="N790" s="54"/>
    </row>
    <row r="791" spans="12:14" x14ac:dyDescent="0.25">
      <c r="L791" s="54"/>
      <c r="M791" s="54"/>
      <c r="N791" s="54"/>
    </row>
    <row r="792" spans="12:14" x14ac:dyDescent="0.25">
      <c r="L792" s="54"/>
      <c r="M792" s="54"/>
      <c r="N792" s="54"/>
    </row>
    <row r="793" spans="12:14" x14ac:dyDescent="0.25">
      <c r="L793" s="54"/>
      <c r="M793" s="54"/>
      <c r="N793" s="54"/>
    </row>
    <row r="794" spans="12:14" x14ac:dyDescent="0.25">
      <c r="L794" s="54"/>
      <c r="M794" s="54"/>
      <c r="N794" s="54"/>
    </row>
    <row r="795" spans="12:14" x14ac:dyDescent="0.25">
      <c r="L795" s="54"/>
      <c r="M795" s="54"/>
      <c r="N795" s="54"/>
    </row>
    <row r="796" spans="12:14" x14ac:dyDescent="0.25">
      <c r="L796" s="54"/>
      <c r="M796" s="54"/>
      <c r="N796" s="54"/>
    </row>
    <row r="797" spans="12:14" x14ac:dyDescent="0.25">
      <c r="L797" s="54"/>
      <c r="M797" s="54"/>
      <c r="N797" s="54"/>
    </row>
    <row r="798" spans="12:14" x14ac:dyDescent="0.25">
      <c r="L798" s="54"/>
      <c r="M798" s="54"/>
      <c r="N798" s="54"/>
    </row>
    <row r="799" spans="12:14" x14ac:dyDescent="0.25">
      <c r="L799" s="54"/>
      <c r="M799" s="54"/>
      <c r="N799" s="54"/>
    </row>
    <row r="800" spans="12:14" x14ac:dyDescent="0.25">
      <c r="L800" s="54"/>
      <c r="M800" s="54"/>
      <c r="N800" s="54"/>
    </row>
    <row r="801" spans="12:14" x14ac:dyDescent="0.25">
      <c r="L801" s="54"/>
      <c r="M801" s="54"/>
      <c r="N801" s="54"/>
    </row>
    <row r="802" spans="12:14" x14ac:dyDescent="0.25">
      <c r="L802" s="54"/>
      <c r="M802" s="54"/>
      <c r="N802" s="54"/>
    </row>
    <row r="803" spans="12:14" x14ac:dyDescent="0.25">
      <c r="L803" s="54"/>
      <c r="M803" s="54"/>
      <c r="N803" s="54"/>
    </row>
    <row r="804" spans="12:14" x14ac:dyDescent="0.25">
      <c r="L804" s="54"/>
      <c r="M804" s="54"/>
      <c r="N804" s="54"/>
    </row>
    <row r="805" spans="12:14" x14ac:dyDescent="0.25">
      <c r="L805" s="54"/>
      <c r="M805" s="54"/>
      <c r="N805" s="54"/>
    </row>
    <row r="806" spans="12:14" x14ac:dyDescent="0.25">
      <c r="L806" s="54"/>
      <c r="M806" s="54"/>
      <c r="N806" s="54"/>
    </row>
    <row r="807" spans="12:14" x14ac:dyDescent="0.25">
      <c r="L807" s="54"/>
      <c r="M807" s="54"/>
      <c r="N807" s="54"/>
    </row>
    <row r="808" spans="12:14" x14ac:dyDescent="0.25">
      <c r="L808" s="54"/>
      <c r="M808" s="54"/>
      <c r="N808" s="54"/>
    </row>
    <row r="809" spans="12:14" x14ac:dyDescent="0.25">
      <c r="L809" s="54"/>
      <c r="M809" s="54"/>
      <c r="N809" s="54"/>
    </row>
    <row r="810" spans="12:14" x14ac:dyDescent="0.25">
      <c r="L810" s="54"/>
      <c r="M810" s="54"/>
      <c r="N810" s="54"/>
    </row>
    <row r="811" spans="12:14" x14ac:dyDescent="0.25">
      <c r="L811" s="54"/>
      <c r="M811" s="54"/>
      <c r="N811" s="54"/>
    </row>
    <row r="812" spans="12:14" x14ac:dyDescent="0.25">
      <c r="L812" s="54"/>
      <c r="M812" s="54"/>
      <c r="N812" s="54"/>
    </row>
    <row r="813" spans="12:14" x14ac:dyDescent="0.25">
      <c r="L813" s="54"/>
      <c r="M813" s="54"/>
      <c r="N813" s="54"/>
    </row>
    <row r="814" spans="12:14" x14ac:dyDescent="0.25">
      <c r="L814" s="54"/>
      <c r="M814" s="54"/>
      <c r="N814" s="54"/>
    </row>
    <row r="815" spans="12:14" x14ac:dyDescent="0.25">
      <c r="L815" s="54"/>
      <c r="M815" s="54"/>
      <c r="N815" s="54"/>
    </row>
    <row r="816" spans="12:14" x14ac:dyDescent="0.25">
      <c r="L816" s="54"/>
      <c r="M816" s="54"/>
      <c r="N816" s="54"/>
    </row>
    <row r="817" spans="12:14" x14ac:dyDescent="0.25">
      <c r="L817" s="54"/>
      <c r="M817" s="54"/>
      <c r="N817" s="54"/>
    </row>
    <row r="818" spans="12:14" x14ac:dyDescent="0.25">
      <c r="L818" s="54"/>
      <c r="M818" s="54"/>
      <c r="N818" s="54"/>
    </row>
    <row r="819" spans="12:14" x14ac:dyDescent="0.25">
      <c r="L819" s="54"/>
      <c r="M819" s="54"/>
      <c r="N819" s="54"/>
    </row>
    <row r="820" spans="12:14" x14ac:dyDescent="0.25">
      <c r="L820" s="54"/>
      <c r="M820" s="54"/>
      <c r="N820" s="54"/>
    </row>
    <row r="821" spans="12:14" x14ac:dyDescent="0.25">
      <c r="L821" s="54"/>
      <c r="M821" s="54"/>
      <c r="N821" s="54"/>
    </row>
    <row r="822" spans="12:14" x14ac:dyDescent="0.25">
      <c r="L822" s="54"/>
      <c r="M822" s="54"/>
      <c r="N822" s="54"/>
    </row>
    <row r="823" spans="12:14" x14ac:dyDescent="0.25">
      <c r="L823" s="54"/>
      <c r="M823" s="54"/>
      <c r="N823" s="54"/>
    </row>
    <row r="824" spans="12:14" x14ac:dyDescent="0.25">
      <c r="L824" s="54"/>
      <c r="M824" s="54"/>
      <c r="N824" s="54"/>
    </row>
    <row r="825" spans="12:14" x14ac:dyDescent="0.25">
      <c r="L825" s="54"/>
      <c r="M825" s="54"/>
      <c r="N825" s="54"/>
    </row>
    <row r="826" spans="12:14" x14ac:dyDescent="0.25">
      <c r="L826" s="54"/>
      <c r="M826" s="54"/>
      <c r="N826" s="54"/>
    </row>
    <row r="827" spans="12:14" x14ac:dyDescent="0.25">
      <c r="L827" s="54"/>
      <c r="M827" s="54"/>
      <c r="N827" s="54"/>
    </row>
    <row r="828" spans="12:14" x14ac:dyDescent="0.25">
      <c r="L828" s="54"/>
      <c r="M828" s="54"/>
      <c r="N828" s="54"/>
    </row>
    <row r="829" spans="12:14" x14ac:dyDescent="0.25">
      <c r="L829" s="54"/>
      <c r="M829" s="54"/>
      <c r="N829" s="54"/>
    </row>
    <row r="830" spans="12:14" x14ac:dyDescent="0.25">
      <c r="L830" s="54"/>
      <c r="M830" s="54"/>
      <c r="N830" s="54"/>
    </row>
    <row r="831" spans="12:14" x14ac:dyDescent="0.25">
      <c r="L831" s="54"/>
      <c r="M831" s="54"/>
      <c r="N831" s="54"/>
    </row>
    <row r="832" spans="12:14" x14ac:dyDescent="0.25">
      <c r="L832" s="54"/>
      <c r="M832" s="54"/>
      <c r="N832" s="54"/>
    </row>
    <row r="833" spans="12:14" x14ac:dyDescent="0.25">
      <c r="L833" s="54"/>
      <c r="M833" s="54"/>
      <c r="N833" s="54"/>
    </row>
    <row r="834" spans="12:14" x14ac:dyDescent="0.25">
      <c r="L834" s="54"/>
      <c r="M834" s="54"/>
      <c r="N834" s="54"/>
    </row>
    <row r="835" spans="12:14" x14ac:dyDescent="0.25">
      <c r="L835" s="54"/>
      <c r="M835" s="54"/>
      <c r="N835" s="54"/>
    </row>
    <row r="836" spans="12:14" x14ac:dyDescent="0.25">
      <c r="L836" s="54"/>
      <c r="M836" s="54"/>
      <c r="N836" s="54"/>
    </row>
    <row r="837" spans="12:14" x14ac:dyDescent="0.25">
      <c r="L837" s="54"/>
      <c r="M837" s="54"/>
      <c r="N837" s="54"/>
    </row>
    <row r="838" spans="12:14" x14ac:dyDescent="0.25">
      <c r="L838" s="54"/>
      <c r="M838" s="54"/>
      <c r="N838" s="54"/>
    </row>
    <row r="839" spans="12:14" x14ac:dyDescent="0.25">
      <c r="L839" s="54"/>
      <c r="M839" s="54"/>
      <c r="N839" s="54"/>
    </row>
    <row r="840" spans="12:14" x14ac:dyDescent="0.25">
      <c r="L840" s="54"/>
      <c r="M840" s="54"/>
      <c r="N840" s="54"/>
    </row>
    <row r="841" spans="12:14" x14ac:dyDescent="0.25">
      <c r="L841" s="54"/>
      <c r="M841" s="54"/>
      <c r="N841" s="54"/>
    </row>
    <row r="842" spans="12:14" x14ac:dyDescent="0.25">
      <c r="L842" s="54"/>
      <c r="M842" s="54"/>
      <c r="N842" s="54"/>
    </row>
    <row r="843" spans="12:14" x14ac:dyDescent="0.25">
      <c r="L843" s="54"/>
      <c r="M843" s="54"/>
      <c r="N843" s="54"/>
    </row>
    <row r="844" spans="12:14" x14ac:dyDescent="0.25">
      <c r="L844" s="54"/>
      <c r="M844" s="54"/>
      <c r="N844" s="54"/>
    </row>
    <row r="845" spans="12:14" x14ac:dyDescent="0.25">
      <c r="L845" s="54"/>
      <c r="M845" s="54"/>
      <c r="N845" s="54"/>
    </row>
    <row r="846" spans="12:14" x14ac:dyDescent="0.25">
      <c r="L846" s="54"/>
      <c r="M846" s="54"/>
      <c r="N846" s="54"/>
    </row>
    <row r="847" spans="12:14" x14ac:dyDescent="0.25">
      <c r="L847" s="54"/>
      <c r="M847" s="54"/>
      <c r="N847" s="54"/>
    </row>
    <row r="848" spans="12:14" x14ac:dyDescent="0.25">
      <c r="L848" s="54"/>
      <c r="M848" s="54"/>
      <c r="N848" s="54"/>
    </row>
    <row r="849" spans="12:14" x14ac:dyDescent="0.25">
      <c r="L849" s="54"/>
      <c r="M849" s="54"/>
      <c r="N849" s="54"/>
    </row>
    <row r="850" spans="12:14" x14ac:dyDescent="0.25">
      <c r="L850" s="54"/>
      <c r="M850" s="54"/>
      <c r="N850" s="54"/>
    </row>
    <row r="851" spans="12:14" x14ac:dyDescent="0.25">
      <c r="L851" s="54"/>
      <c r="M851" s="54"/>
      <c r="N851" s="54"/>
    </row>
    <row r="852" spans="12:14" x14ac:dyDescent="0.25">
      <c r="L852" s="54"/>
      <c r="M852" s="54"/>
      <c r="N852" s="54"/>
    </row>
    <row r="853" spans="12:14" x14ac:dyDescent="0.25">
      <c r="L853" s="54"/>
      <c r="M853" s="54"/>
      <c r="N853" s="54"/>
    </row>
    <row r="854" spans="12:14" x14ac:dyDescent="0.25">
      <c r="L854" s="54"/>
      <c r="M854" s="54"/>
      <c r="N854" s="54"/>
    </row>
    <row r="855" spans="12:14" x14ac:dyDescent="0.25">
      <c r="L855" s="54"/>
      <c r="M855" s="54"/>
      <c r="N855" s="54"/>
    </row>
    <row r="856" spans="12:14" x14ac:dyDescent="0.25">
      <c r="L856" s="54"/>
      <c r="M856" s="54"/>
      <c r="N856" s="54"/>
    </row>
    <row r="857" spans="12:14" x14ac:dyDescent="0.25">
      <c r="L857" s="54"/>
      <c r="M857" s="54"/>
      <c r="N857" s="54"/>
    </row>
    <row r="858" spans="12:14" x14ac:dyDescent="0.25">
      <c r="L858" s="54"/>
      <c r="M858" s="54"/>
      <c r="N858" s="54"/>
    </row>
    <row r="859" spans="12:14" x14ac:dyDescent="0.25">
      <c r="L859" s="54"/>
      <c r="M859" s="54"/>
      <c r="N859" s="54"/>
    </row>
    <row r="860" spans="12:14" x14ac:dyDescent="0.25">
      <c r="L860" s="54"/>
      <c r="M860" s="54"/>
      <c r="N860" s="54"/>
    </row>
    <row r="861" spans="12:14" x14ac:dyDescent="0.25">
      <c r="L861" s="54"/>
      <c r="M861" s="54"/>
      <c r="N861" s="54"/>
    </row>
    <row r="862" spans="12:14" x14ac:dyDescent="0.25">
      <c r="L862" s="54"/>
      <c r="M862" s="54"/>
      <c r="N862" s="54"/>
    </row>
    <row r="863" spans="12:14" x14ac:dyDescent="0.25">
      <c r="L863" s="54"/>
      <c r="M863" s="54"/>
      <c r="N863" s="54"/>
    </row>
    <row r="864" spans="12:14" x14ac:dyDescent="0.25">
      <c r="L864" s="54"/>
      <c r="M864" s="54"/>
      <c r="N864" s="54"/>
    </row>
    <row r="865" spans="12:14" x14ac:dyDescent="0.25">
      <c r="L865" s="54"/>
      <c r="M865" s="54"/>
      <c r="N865" s="54"/>
    </row>
    <row r="866" spans="12:14" x14ac:dyDescent="0.25">
      <c r="L866" s="54"/>
      <c r="M866" s="54"/>
      <c r="N866" s="54"/>
    </row>
    <row r="867" spans="12:14" x14ac:dyDescent="0.25">
      <c r="L867" s="54"/>
      <c r="M867" s="54"/>
      <c r="N867" s="54"/>
    </row>
    <row r="868" spans="12:14" x14ac:dyDescent="0.25">
      <c r="L868" s="54"/>
      <c r="M868" s="54"/>
      <c r="N868" s="54"/>
    </row>
    <row r="869" spans="12:14" x14ac:dyDescent="0.25">
      <c r="L869" s="54"/>
      <c r="M869" s="54"/>
      <c r="N869" s="54"/>
    </row>
    <row r="870" spans="12:14" x14ac:dyDescent="0.25">
      <c r="L870" s="54"/>
      <c r="M870" s="54"/>
      <c r="N870" s="54"/>
    </row>
    <row r="871" spans="12:14" x14ac:dyDescent="0.25">
      <c r="L871" s="54"/>
      <c r="M871" s="54"/>
      <c r="N871" s="54"/>
    </row>
    <row r="872" spans="12:14" x14ac:dyDescent="0.25">
      <c r="L872" s="54"/>
      <c r="M872" s="54"/>
      <c r="N872" s="54"/>
    </row>
    <row r="873" spans="12:14" x14ac:dyDescent="0.25">
      <c r="L873" s="54"/>
      <c r="M873" s="54"/>
      <c r="N873" s="54"/>
    </row>
    <row r="874" spans="12:14" x14ac:dyDescent="0.25">
      <c r="L874" s="54"/>
      <c r="M874" s="54"/>
      <c r="N874" s="54"/>
    </row>
    <row r="875" spans="12:14" x14ac:dyDescent="0.25">
      <c r="L875" s="54"/>
      <c r="M875" s="54"/>
      <c r="N875" s="54"/>
    </row>
    <row r="876" spans="12:14" x14ac:dyDescent="0.25">
      <c r="L876" s="54"/>
      <c r="M876" s="54"/>
      <c r="N876" s="54"/>
    </row>
    <row r="877" spans="12:14" x14ac:dyDescent="0.25">
      <c r="L877" s="54"/>
      <c r="M877" s="54"/>
      <c r="N877" s="54"/>
    </row>
    <row r="878" spans="12:14" x14ac:dyDescent="0.25">
      <c r="L878" s="54"/>
      <c r="M878" s="54"/>
      <c r="N878" s="54"/>
    </row>
    <row r="879" spans="12:14" x14ac:dyDescent="0.25">
      <c r="L879" s="54"/>
      <c r="M879" s="54"/>
      <c r="N879" s="54"/>
    </row>
    <row r="880" spans="12:14" x14ac:dyDescent="0.25">
      <c r="L880" s="54"/>
      <c r="M880" s="54"/>
      <c r="N880" s="54"/>
    </row>
    <row r="881" spans="12:14" x14ac:dyDescent="0.25">
      <c r="L881" s="54"/>
      <c r="M881" s="54"/>
      <c r="N881" s="54"/>
    </row>
    <row r="882" spans="12:14" x14ac:dyDescent="0.25">
      <c r="L882" s="54"/>
      <c r="M882" s="54"/>
      <c r="N882" s="54"/>
    </row>
    <row r="883" spans="12:14" x14ac:dyDescent="0.25">
      <c r="L883" s="54"/>
      <c r="M883" s="54"/>
      <c r="N883" s="54"/>
    </row>
    <row r="884" spans="12:14" x14ac:dyDescent="0.25">
      <c r="L884" s="54"/>
      <c r="M884" s="54"/>
      <c r="N884" s="54"/>
    </row>
    <row r="885" spans="12:14" x14ac:dyDescent="0.25">
      <c r="L885" s="54"/>
      <c r="M885" s="54"/>
      <c r="N885" s="54"/>
    </row>
    <row r="886" spans="12:14" x14ac:dyDescent="0.25">
      <c r="L886" s="54"/>
      <c r="M886" s="54"/>
      <c r="N886" s="54"/>
    </row>
    <row r="887" spans="12:14" x14ac:dyDescent="0.25">
      <c r="L887" s="54"/>
      <c r="M887" s="54"/>
      <c r="N887" s="54"/>
    </row>
    <row r="888" spans="12:14" x14ac:dyDescent="0.25">
      <c r="L888" s="54"/>
      <c r="M888" s="54"/>
      <c r="N888" s="54"/>
    </row>
    <row r="889" spans="12:14" x14ac:dyDescent="0.25">
      <c r="L889" s="54"/>
      <c r="M889" s="54"/>
      <c r="N889" s="54"/>
    </row>
    <row r="890" spans="12:14" x14ac:dyDescent="0.25">
      <c r="L890" s="54"/>
      <c r="M890" s="54"/>
      <c r="N890" s="54"/>
    </row>
    <row r="891" spans="12:14" x14ac:dyDescent="0.25">
      <c r="L891" s="54"/>
      <c r="M891" s="54"/>
      <c r="N891" s="54"/>
    </row>
    <row r="892" spans="12:14" x14ac:dyDescent="0.25">
      <c r="L892" s="54"/>
      <c r="M892" s="54"/>
      <c r="N892" s="54"/>
    </row>
    <row r="893" spans="12:14" x14ac:dyDescent="0.25">
      <c r="L893" s="54"/>
      <c r="M893" s="54"/>
      <c r="N893" s="54"/>
    </row>
    <row r="894" spans="12:14" x14ac:dyDescent="0.25">
      <c r="L894" s="54"/>
      <c r="M894" s="54"/>
      <c r="N894" s="54"/>
    </row>
    <row r="895" spans="12:14" x14ac:dyDescent="0.25">
      <c r="L895" s="54"/>
      <c r="M895" s="54"/>
      <c r="N895" s="54"/>
    </row>
    <row r="896" spans="12:14" x14ac:dyDescent="0.25">
      <c r="L896" s="54"/>
      <c r="M896" s="54"/>
      <c r="N896" s="54"/>
    </row>
    <row r="897" spans="12:14" x14ac:dyDescent="0.25">
      <c r="L897" s="54"/>
      <c r="M897" s="54"/>
      <c r="N897" s="54"/>
    </row>
    <row r="898" spans="12:14" x14ac:dyDescent="0.25">
      <c r="L898" s="54"/>
      <c r="M898" s="54"/>
      <c r="N898" s="54"/>
    </row>
    <row r="899" spans="12:14" x14ac:dyDescent="0.25">
      <c r="L899" s="54"/>
      <c r="M899" s="54"/>
      <c r="N899" s="54"/>
    </row>
    <row r="900" spans="12:14" x14ac:dyDescent="0.25">
      <c r="L900" s="54"/>
      <c r="M900" s="54"/>
      <c r="N900" s="54"/>
    </row>
    <row r="901" spans="12:14" x14ac:dyDescent="0.25">
      <c r="L901" s="54"/>
      <c r="M901" s="54"/>
      <c r="N901" s="54"/>
    </row>
    <row r="902" spans="12:14" x14ac:dyDescent="0.25">
      <c r="L902" s="54"/>
      <c r="M902" s="54"/>
      <c r="N902" s="54"/>
    </row>
    <row r="903" spans="12:14" x14ac:dyDescent="0.25">
      <c r="L903" s="54"/>
      <c r="M903" s="54"/>
      <c r="N903" s="54"/>
    </row>
    <row r="904" spans="12:14" x14ac:dyDescent="0.25">
      <c r="L904" s="54"/>
      <c r="M904" s="54"/>
      <c r="N904" s="54"/>
    </row>
    <row r="905" spans="12:14" x14ac:dyDescent="0.25">
      <c r="L905" s="54"/>
      <c r="M905" s="54"/>
      <c r="N905" s="54"/>
    </row>
    <row r="906" spans="12:14" x14ac:dyDescent="0.25">
      <c r="L906" s="54"/>
      <c r="M906" s="54"/>
      <c r="N906" s="54"/>
    </row>
    <row r="907" spans="12:14" x14ac:dyDescent="0.25">
      <c r="L907" s="54"/>
      <c r="M907" s="54"/>
      <c r="N907" s="54"/>
    </row>
    <row r="908" spans="12:14" x14ac:dyDescent="0.25">
      <c r="L908" s="54"/>
      <c r="M908" s="54"/>
      <c r="N908" s="54"/>
    </row>
    <row r="909" spans="12:14" x14ac:dyDescent="0.25">
      <c r="L909" s="54"/>
      <c r="M909" s="54"/>
      <c r="N909" s="54"/>
    </row>
    <row r="910" spans="12:14" x14ac:dyDescent="0.25">
      <c r="L910" s="54"/>
      <c r="M910" s="54"/>
      <c r="N910" s="54"/>
    </row>
    <row r="911" spans="12:14" x14ac:dyDescent="0.25">
      <c r="L911" s="54"/>
      <c r="M911" s="54"/>
      <c r="N911" s="54"/>
    </row>
    <row r="912" spans="12:14" x14ac:dyDescent="0.25">
      <c r="L912" s="54"/>
      <c r="M912" s="54"/>
      <c r="N912" s="54"/>
    </row>
    <row r="913" spans="12:14" x14ac:dyDescent="0.25">
      <c r="L913" s="54"/>
      <c r="M913" s="54"/>
      <c r="N913" s="54"/>
    </row>
    <row r="914" spans="12:14" x14ac:dyDescent="0.25">
      <c r="L914" s="54"/>
      <c r="M914" s="54"/>
      <c r="N914" s="54"/>
    </row>
    <row r="915" spans="12:14" x14ac:dyDescent="0.25">
      <c r="L915" s="54"/>
      <c r="M915" s="54"/>
      <c r="N915" s="54"/>
    </row>
    <row r="916" spans="12:14" x14ac:dyDescent="0.25">
      <c r="L916" s="54"/>
      <c r="M916" s="54"/>
      <c r="N916" s="54"/>
    </row>
    <row r="917" spans="12:14" x14ac:dyDescent="0.25">
      <c r="L917" s="54"/>
      <c r="M917" s="54"/>
      <c r="N917" s="54"/>
    </row>
    <row r="918" spans="12:14" x14ac:dyDescent="0.25">
      <c r="L918" s="54"/>
      <c r="M918" s="54"/>
      <c r="N918" s="54"/>
    </row>
    <row r="919" spans="12:14" x14ac:dyDescent="0.25">
      <c r="L919" s="54"/>
      <c r="M919" s="54"/>
      <c r="N919" s="54"/>
    </row>
    <row r="920" spans="12:14" x14ac:dyDescent="0.25">
      <c r="L920" s="54"/>
      <c r="M920" s="54"/>
      <c r="N920" s="54"/>
    </row>
    <row r="921" spans="12:14" x14ac:dyDescent="0.25">
      <c r="L921" s="54"/>
      <c r="M921" s="54"/>
      <c r="N921" s="54"/>
    </row>
    <row r="922" spans="12:14" x14ac:dyDescent="0.25">
      <c r="L922" s="54"/>
      <c r="M922" s="54"/>
      <c r="N922" s="54"/>
    </row>
    <row r="923" spans="12:14" x14ac:dyDescent="0.25">
      <c r="L923" s="54"/>
      <c r="M923" s="54"/>
      <c r="N923" s="54"/>
    </row>
    <row r="924" spans="12:14" x14ac:dyDescent="0.25">
      <c r="L924" s="54"/>
      <c r="M924" s="54"/>
      <c r="N924" s="54"/>
    </row>
    <row r="925" spans="12:14" x14ac:dyDescent="0.25">
      <c r="L925" s="54"/>
      <c r="M925" s="54"/>
      <c r="N925" s="54"/>
    </row>
    <row r="926" spans="12:14" x14ac:dyDescent="0.25">
      <c r="L926" s="54"/>
      <c r="M926" s="54"/>
      <c r="N926" s="54"/>
    </row>
    <row r="927" spans="12:14" x14ac:dyDescent="0.25">
      <c r="L927" s="54"/>
      <c r="M927" s="54"/>
      <c r="N927" s="54"/>
    </row>
    <row r="928" spans="12:14" x14ac:dyDescent="0.25">
      <c r="L928" s="54"/>
      <c r="M928" s="54"/>
      <c r="N928" s="54"/>
    </row>
    <row r="929" spans="12:14" x14ac:dyDescent="0.25">
      <c r="L929" s="54"/>
      <c r="M929" s="54"/>
      <c r="N929" s="54"/>
    </row>
    <row r="930" spans="12:14" x14ac:dyDescent="0.25">
      <c r="L930" s="54"/>
      <c r="M930" s="54"/>
      <c r="N930" s="54"/>
    </row>
    <row r="931" spans="12:14" x14ac:dyDescent="0.25">
      <c r="L931" s="54"/>
      <c r="M931" s="54"/>
      <c r="N931" s="54"/>
    </row>
    <row r="932" spans="12:14" x14ac:dyDescent="0.25">
      <c r="L932" s="54"/>
      <c r="M932" s="54"/>
      <c r="N932" s="54"/>
    </row>
    <row r="933" spans="12:14" x14ac:dyDescent="0.25">
      <c r="L933" s="54"/>
      <c r="M933" s="54"/>
      <c r="N933" s="54"/>
    </row>
    <row r="934" spans="12:14" x14ac:dyDescent="0.25">
      <c r="L934" s="54"/>
      <c r="M934" s="54"/>
      <c r="N934" s="54"/>
    </row>
    <row r="935" spans="12:14" x14ac:dyDescent="0.25">
      <c r="L935" s="54"/>
      <c r="M935" s="54"/>
      <c r="N935" s="54"/>
    </row>
    <row r="936" spans="12:14" x14ac:dyDescent="0.25">
      <c r="L936" s="54"/>
      <c r="M936" s="54"/>
      <c r="N936" s="54"/>
    </row>
    <row r="937" spans="12:14" x14ac:dyDescent="0.25">
      <c r="L937" s="54"/>
      <c r="M937" s="54"/>
      <c r="N937" s="54"/>
    </row>
    <row r="938" spans="12:14" x14ac:dyDescent="0.25">
      <c r="L938" s="54"/>
      <c r="M938" s="54"/>
      <c r="N938" s="54"/>
    </row>
    <row r="939" spans="12:14" x14ac:dyDescent="0.25">
      <c r="L939" s="54"/>
      <c r="M939" s="54"/>
      <c r="N939" s="54"/>
    </row>
    <row r="940" spans="12:14" x14ac:dyDescent="0.25">
      <c r="L940" s="54"/>
      <c r="M940" s="54"/>
      <c r="N940" s="54"/>
    </row>
    <row r="941" spans="12:14" x14ac:dyDescent="0.25">
      <c r="L941" s="54"/>
      <c r="M941" s="54"/>
      <c r="N941" s="54"/>
    </row>
    <row r="942" spans="12:14" x14ac:dyDescent="0.25">
      <c r="L942" s="54"/>
      <c r="M942" s="54"/>
      <c r="N942" s="54"/>
    </row>
    <row r="943" spans="12:14" x14ac:dyDescent="0.25">
      <c r="L943" s="54"/>
      <c r="M943" s="54"/>
      <c r="N943" s="54"/>
    </row>
    <row r="944" spans="12:14" x14ac:dyDescent="0.25">
      <c r="L944" s="54"/>
      <c r="M944" s="54"/>
      <c r="N944" s="54"/>
    </row>
    <row r="945" spans="12:14" x14ac:dyDescent="0.25">
      <c r="L945" s="54"/>
      <c r="M945" s="54"/>
      <c r="N945" s="54"/>
    </row>
    <row r="946" spans="12:14" x14ac:dyDescent="0.25">
      <c r="L946" s="54"/>
      <c r="M946" s="54"/>
      <c r="N946" s="54"/>
    </row>
    <row r="947" spans="12:14" x14ac:dyDescent="0.25">
      <c r="L947" s="54"/>
      <c r="M947" s="54"/>
      <c r="N947" s="54"/>
    </row>
    <row r="948" spans="12:14" x14ac:dyDescent="0.25">
      <c r="L948" s="54"/>
      <c r="M948" s="54"/>
      <c r="N948" s="54"/>
    </row>
    <row r="949" spans="12:14" x14ac:dyDescent="0.25">
      <c r="L949" s="54"/>
      <c r="M949" s="54"/>
      <c r="N949" s="54"/>
    </row>
    <row r="950" spans="12:14" x14ac:dyDescent="0.25">
      <c r="L950" s="54"/>
      <c r="M950" s="54"/>
      <c r="N950" s="54"/>
    </row>
    <row r="951" spans="12:14" x14ac:dyDescent="0.25">
      <c r="L951" s="54"/>
      <c r="M951" s="54"/>
      <c r="N951" s="54"/>
    </row>
    <row r="952" spans="12:14" x14ac:dyDescent="0.25">
      <c r="L952" s="54"/>
      <c r="M952" s="54"/>
      <c r="N952" s="54"/>
    </row>
    <row r="953" spans="12:14" x14ac:dyDescent="0.25">
      <c r="L953" s="54"/>
      <c r="M953" s="54"/>
      <c r="N953" s="54"/>
    </row>
    <row r="954" spans="12:14" x14ac:dyDescent="0.25">
      <c r="L954" s="54"/>
      <c r="M954" s="54"/>
      <c r="N954" s="54"/>
    </row>
    <row r="955" spans="12:14" x14ac:dyDescent="0.25">
      <c r="L955" s="54"/>
      <c r="M955" s="54"/>
      <c r="N955" s="54"/>
    </row>
    <row r="956" spans="12:14" x14ac:dyDescent="0.25">
      <c r="L956" s="54"/>
      <c r="M956" s="54"/>
      <c r="N956" s="54"/>
    </row>
    <row r="957" spans="12:14" x14ac:dyDescent="0.25">
      <c r="L957" s="54"/>
      <c r="M957" s="54"/>
      <c r="N957" s="54"/>
    </row>
    <row r="958" spans="12:14" x14ac:dyDescent="0.25">
      <c r="L958" s="54"/>
      <c r="M958" s="54"/>
      <c r="N958" s="54"/>
    </row>
    <row r="959" spans="12:14" x14ac:dyDescent="0.25">
      <c r="L959" s="54"/>
      <c r="M959" s="54"/>
      <c r="N959" s="54"/>
    </row>
    <row r="960" spans="12:14" x14ac:dyDescent="0.25">
      <c r="L960" s="54"/>
      <c r="M960" s="54"/>
      <c r="N960" s="54"/>
    </row>
    <row r="961" spans="12:14" x14ac:dyDescent="0.25">
      <c r="L961" s="54"/>
      <c r="M961" s="54"/>
      <c r="N961" s="54"/>
    </row>
    <row r="962" spans="12:14" x14ac:dyDescent="0.25">
      <c r="L962" s="54"/>
      <c r="M962" s="54"/>
      <c r="N962" s="54"/>
    </row>
    <row r="963" spans="12:14" x14ac:dyDescent="0.25">
      <c r="L963" s="54"/>
      <c r="M963" s="54"/>
      <c r="N963" s="54"/>
    </row>
    <row r="964" spans="12:14" x14ac:dyDescent="0.25">
      <c r="L964" s="54"/>
      <c r="M964" s="54"/>
      <c r="N964" s="54"/>
    </row>
    <row r="965" spans="12:14" x14ac:dyDescent="0.25">
      <c r="L965" s="54"/>
      <c r="M965" s="54"/>
      <c r="N965" s="54"/>
    </row>
    <row r="966" spans="12:14" x14ac:dyDescent="0.25">
      <c r="L966" s="54"/>
      <c r="M966" s="54"/>
      <c r="N966" s="54"/>
    </row>
    <row r="967" spans="12:14" x14ac:dyDescent="0.25">
      <c r="L967" s="54"/>
      <c r="M967" s="54"/>
      <c r="N967" s="54"/>
    </row>
    <row r="968" spans="12:14" x14ac:dyDescent="0.25">
      <c r="L968" s="54"/>
      <c r="M968" s="54"/>
      <c r="N968" s="54"/>
    </row>
    <row r="969" spans="12:14" x14ac:dyDescent="0.25">
      <c r="L969" s="54"/>
      <c r="M969" s="54"/>
      <c r="N969" s="54"/>
    </row>
    <row r="970" spans="12:14" x14ac:dyDescent="0.25">
      <c r="L970" s="54"/>
      <c r="M970" s="54"/>
      <c r="N970" s="54"/>
    </row>
    <row r="971" spans="12:14" x14ac:dyDescent="0.25">
      <c r="L971" s="54"/>
      <c r="M971" s="54"/>
      <c r="N971" s="54"/>
    </row>
    <row r="972" spans="12:14" x14ac:dyDescent="0.25">
      <c r="L972" s="54"/>
      <c r="M972" s="54"/>
      <c r="N972" s="54"/>
    </row>
    <row r="973" spans="12:14" x14ac:dyDescent="0.25">
      <c r="L973" s="54"/>
      <c r="M973" s="54"/>
      <c r="N973" s="54"/>
    </row>
    <row r="974" spans="12:14" x14ac:dyDescent="0.25">
      <c r="L974" s="54"/>
      <c r="M974" s="54"/>
      <c r="N974" s="54"/>
    </row>
    <row r="975" spans="12:14" x14ac:dyDescent="0.25">
      <c r="L975" s="54"/>
      <c r="M975" s="54"/>
      <c r="N975" s="54"/>
    </row>
    <row r="976" spans="12:14" x14ac:dyDescent="0.25">
      <c r="L976" s="54"/>
      <c r="M976" s="54"/>
      <c r="N976" s="54"/>
    </row>
    <row r="977" spans="12:14" x14ac:dyDescent="0.25">
      <c r="L977" s="54"/>
      <c r="M977" s="54"/>
      <c r="N977" s="54"/>
    </row>
    <row r="978" spans="12:14" x14ac:dyDescent="0.25">
      <c r="L978" s="54"/>
      <c r="M978" s="54"/>
      <c r="N978" s="54"/>
    </row>
    <row r="979" spans="12:14" x14ac:dyDescent="0.25">
      <c r="L979" s="54"/>
      <c r="M979" s="54"/>
      <c r="N979" s="54"/>
    </row>
    <row r="980" spans="12:14" x14ac:dyDescent="0.25">
      <c r="L980" s="54"/>
      <c r="M980" s="54"/>
      <c r="N980" s="54"/>
    </row>
    <row r="981" spans="12:14" x14ac:dyDescent="0.25">
      <c r="L981" s="54"/>
      <c r="M981" s="54"/>
      <c r="N981" s="54"/>
    </row>
    <row r="982" spans="12:14" x14ac:dyDescent="0.25">
      <c r="L982" s="54"/>
      <c r="M982" s="54"/>
      <c r="N982" s="54"/>
    </row>
    <row r="983" spans="12:14" x14ac:dyDescent="0.25">
      <c r="L983" s="54"/>
      <c r="M983" s="54"/>
      <c r="N983" s="54"/>
    </row>
    <row r="984" spans="12:14" x14ac:dyDescent="0.25">
      <c r="L984" s="54"/>
      <c r="M984" s="54"/>
      <c r="N984" s="54"/>
    </row>
    <row r="985" spans="12:14" x14ac:dyDescent="0.25">
      <c r="L985" s="54"/>
      <c r="M985" s="54"/>
      <c r="N985" s="54"/>
    </row>
    <row r="986" spans="12:14" x14ac:dyDescent="0.25">
      <c r="L986" s="54"/>
      <c r="M986" s="54"/>
      <c r="N986" s="54"/>
    </row>
    <row r="987" spans="12:14" x14ac:dyDescent="0.25">
      <c r="L987" s="54"/>
      <c r="M987" s="54"/>
      <c r="N987" s="54"/>
    </row>
    <row r="988" spans="12:14" x14ac:dyDescent="0.25">
      <c r="L988" s="54"/>
      <c r="M988" s="54"/>
      <c r="N988" s="54"/>
    </row>
    <row r="989" spans="12:14" x14ac:dyDescent="0.25">
      <c r="L989" s="54"/>
      <c r="M989" s="54"/>
      <c r="N989" s="54"/>
    </row>
    <row r="990" spans="12:14" x14ac:dyDescent="0.25">
      <c r="L990" s="54"/>
      <c r="M990" s="54"/>
      <c r="N990" s="54"/>
    </row>
    <row r="991" spans="12:14" x14ac:dyDescent="0.25">
      <c r="L991" s="54"/>
      <c r="M991" s="54"/>
      <c r="N991" s="54"/>
    </row>
    <row r="992" spans="12:14" x14ac:dyDescent="0.25">
      <c r="L992" s="54"/>
      <c r="M992" s="54"/>
      <c r="N992" s="54"/>
    </row>
    <row r="993" spans="12:14" x14ac:dyDescent="0.25">
      <c r="L993" s="54"/>
      <c r="M993" s="54"/>
      <c r="N993" s="54"/>
    </row>
    <row r="994" spans="12:14" x14ac:dyDescent="0.25">
      <c r="L994" s="54"/>
      <c r="M994" s="54"/>
      <c r="N994" s="54"/>
    </row>
    <row r="995" spans="12:14" x14ac:dyDescent="0.25">
      <c r="L995" s="54"/>
      <c r="M995" s="54"/>
      <c r="N995" s="54"/>
    </row>
    <row r="996" spans="12:14" x14ac:dyDescent="0.25">
      <c r="L996" s="54"/>
      <c r="M996" s="54"/>
      <c r="N996" s="54"/>
    </row>
    <row r="997" spans="12:14" x14ac:dyDescent="0.25">
      <c r="L997" s="54"/>
      <c r="M997" s="54"/>
      <c r="N997" s="54"/>
    </row>
    <row r="998" spans="12:14" x14ac:dyDescent="0.25">
      <c r="L998" s="54"/>
      <c r="M998" s="54"/>
      <c r="N998" s="54"/>
    </row>
    <row r="999" spans="12:14" x14ac:dyDescent="0.25">
      <c r="L999" s="54"/>
      <c r="M999" s="54"/>
      <c r="N999" s="54"/>
    </row>
    <row r="1000" spans="12:14" x14ac:dyDescent="0.25">
      <c r="L1000" s="54"/>
      <c r="M1000" s="54"/>
      <c r="N1000" s="54"/>
    </row>
    <row r="1001" spans="12:14" x14ac:dyDescent="0.25">
      <c r="L1001" s="54"/>
      <c r="M1001" s="54"/>
      <c r="N1001" s="54"/>
    </row>
    <row r="1002" spans="12:14" x14ac:dyDescent="0.25">
      <c r="L1002" s="54"/>
      <c r="M1002" s="54"/>
      <c r="N1002" s="54"/>
    </row>
    <row r="1003" spans="12:14" x14ac:dyDescent="0.25">
      <c r="L1003" s="54"/>
      <c r="M1003" s="54"/>
      <c r="N1003" s="54"/>
    </row>
    <row r="1004" spans="12:14" x14ac:dyDescent="0.25">
      <c r="L1004" s="54"/>
      <c r="M1004" s="54"/>
      <c r="N1004" s="54"/>
    </row>
    <row r="1005" spans="12:14" x14ac:dyDescent="0.25">
      <c r="L1005" s="54"/>
      <c r="M1005" s="54"/>
      <c r="N1005" s="54"/>
    </row>
    <row r="1006" spans="12:14" x14ac:dyDescent="0.25">
      <c r="L1006" s="54"/>
      <c r="M1006" s="54"/>
      <c r="N1006" s="54"/>
    </row>
    <row r="1007" spans="12:14" x14ac:dyDescent="0.25">
      <c r="L1007" s="54"/>
      <c r="M1007" s="54"/>
      <c r="N1007" s="54"/>
    </row>
    <row r="1008" spans="12:14" x14ac:dyDescent="0.25">
      <c r="L1008" s="54"/>
      <c r="M1008" s="54"/>
      <c r="N1008" s="54"/>
    </row>
    <row r="1009" spans="12:14" x14ac:dyDescent="0.25">
      <c r="L1009" s="54"/>
      <c r="M1009" s="54"/>
      <c r="N1009" s="54"/>
    </row>
    <row r="1010" spans="12:14" x14ac:dyDescent="0.25">
      <c r="L1010" s="54"/>
      <c r="M1010" s="54"/>
      <c r="N1010" s="54"/>
    </row>
    <row r="1011" spans="12:14" x14ac:dyDescent="0.25">
      <c r="L1011" s="54"/>
      <c r="M1011" s="54"/>
      <c r="N1011" s="54"/>
    </row>
    <row r="1012" spans="12:14" x14ac:dyDescent="0.25">
      <c r="L1012" s="54"/>
      <c r="M1012" s="54"/>
      <c r="N1012" s="54"/>
    </row>
    <row r="1013" spans="12:14" x14ac:dyDescent="0.25">
      <c r="L1013" s="54"/>
      <c r="M1013" s="54"/>
      <c r="N1013" s="54"/>
    </row>
    <row r="1014" spans="12:14" x14ac:dyDescent="0.25">
      <c r="L1014" s="54"/>
      <c r="M1014" s="54"/>
      <c r="N1014" s="54"/>
    </row>
    <row r="1015" spans="12:14" x14ac:dyDescent="0.25">
      <c r="L1015" s="54"/>
      <c r="M1015" s="54"/>
      <c r="N1015" s="54"/>
    </row>
    <row r="1016" spans="12:14" x14ac:dyDescent="0.25">
      <c r="L1016" s="54"/>
      <c r="M1016" s="54"/>
      <c r="N1016" s="54"/>
    </row>
    <row r="1017" spans="12:14" x14ac:dyDescent="0.25">
      <c r="L1017" s="54"/>
      <c r="M1017" s="54"/>
      <c r="N1017" s="54"/>
    </row>
    <row r="1018" spans="12:14" x14ac:dyDescent="0.25">
      <c r="L1018" s="54"/>
      <c r="M1018" s="54"/>
      <c r="N1018" s="54"/>
    </row>
    <row r="1019" spans="12:14" x14ac:dyDescent="0.25">
      <c r="L1019" s="54"/>
      <c r="M1019" s="54"/>
      <c r="N1019" s="54"/>
    </row>
    <row r="1020" spans="12:14" x14ac:dyDescent="0.25">
      <c r="L1020" s="54"/>
      <c r="M1020" s="54"/>
      <c r="N1020" s="54"/>
    </row>
    <row r="1021" spans="12:14" x14ac:dyDescent="0.25">
      <c r="L1021" s="54"/>
      <c r="M1021" s="54"/>
      <c r="N1021" s="54"/>
    </row>
    <row r="1022" spans="12:14" x14ac:dyDescent="0.25">
      <c r="L1022" s="54"/>
      <c r="M1022" s="54"/>
      <c r="N1022" s="54"/>
    </row>
    <row r="1023" spans="12:14" x14ac:dyDescent="0.25">
      <c r="L1023" s="54"/>
      <c r="M1023" s="54"/>
      <c r="N1023" s="54"/>
    </row>
    <row r="1024" spans="12:14" x14ac:dyDescent="0.25">
      <c r="L1024" s="54"/>
      <c r="M1024" s="54"/>
      <c r="N1024" s="54"/>
    </row>
    <row r="1025" spans="12:14" x14ac:dyDescent="0.25">
      <c r="L1025" s="54"/>
      <c r="M1025" s="54"/>
      <c r="N1025" s="54"/>
    </row>
    <row r="1026" spans="12:14" x14ac:dyDescent="0.25">
      <c r="L1026" s="54"/>
      <c r="M1026" s="54"/>
      <c r="N1026" s="54"/>
    </row>
    <row r="1027" spans="12:14" x14ac:dyDescent="0.25">
      <c r="L1027" s="54"/>
      <c r="M1027" s="54"/>
      <c r="N1027" s="54"/>
    </row>
    <row r="1028" spans="12:14" x14ac:dyDescent="0.25">
      <c r="L1028" s="54"/>
      <c r="M1028" s="54"/>
      <c r="N1028" s="54"/>
    </row>
    <row r="1029" spans="12:14" x14ac:dyDescent="0.25">
      <c r="L1029" s="54"/>
      <c r="M1029" s="54"/>
      <c r="N1029" s="54"/>
    </row>
    <row r="1030" spans="12:14" x14ac:dyDescent="0.25">
      <c r="L1030" s="54"/>
      <c r="M1030" s="54"/>
      <c r="N1030" s="54"/>
    </row>
    <row r="1031" spans="12:14" x14ac:dyDescent="0.25">
      <c r="L1031" s="54"/>
      <c r="M1031" s="54"/>
      <c r="N1031" s="54"/>
    </row>
    <row r="1032" spans="12:14" x14ac:dyDescent="0.25">
      <c r="L1032" s="54"/>
      <c r="M1032" s="54"/>
      <c r="N1032" s="54"/>
    </row>
    <row r="1033" spans="12:14" x14ac:dyDescent="0.25">
      <c r="L1033" s="54"/>
      <c r="M1033" s="54"/>
      <c r="N1033" s="54"/>
    </row>
    <row r="1034" spans="12:14" x14ac:dyDescent="0.25">
      <c r="L1034" s="54"/>
      <c r="M1034" s="54"/>
      <c r="N1034" s="54"/>
    </row>
    <row r="1035" spans="12:14" x14ac:dyDescent="0.25">
      <c r="L1035" s="54"/>
      <c r="M1035" s="54"/>
      <c r="N1035" s="54"/>
    </row>
    <row r="1036" spans="12:14" x14ac:dyDescent="0.25">
      <c r="L1036" s="54"/>
      <c r="M1036" s="54"/>
      <c r="N1036" s="54"/>
    </row>
    <row r="1037" spans="12:14" x14ac:dyDescent="0.25">
      <c r="L1037" s="54"/>
      <c r="M1037" s="54"/>
      <c r="N1037" s="54"/>
    </row>
    <row r="1038" spans="12:14" x14ac:dyDescent="0.25">
      <c r="L1038" s="54"/>
      <c r="M1038" s="54"/>
      <c r="N1038" s="54"/>
    </row>
    <row r="1039" spans="12:14" x14ac:dyDescent="0.25">
      <c r="L1039" s="54"/>
      <c r="M1039" s="54"/>
      <c r="N1039" s="54"/>
    </row>
    <row r="1040" spans="12:14" x14ac:dyDescent="0.25">
      <c r="L1040" s="54"/>
      <c r="M1040" s="54"/>
      <c r="N1040" s="54"/>
    </row>
    <row r="1041" spans="12:14" x14ac:dyDescent="0.25">
      <c r="L1041" s="54"/>
      <c r="M1041" s="54"/>
      <c r="N1041" s="54"/>
    </row>
    <row r="1042" spans="12:14" x14ac:dyDescent="0.25">
      <c r="L1042" s="54"/>
      <c r="M1042" s="54"/>
      <c r="N1042" s="54"/>
    </row>
    <row r="1043" spans="12:14" x14ac:dyDescent="0.25">
      <c r="L1043" s="54"/>
      <c r="M1043" s="54"/>
      <c r="N1043" s="54"/>
    </row>
    <row r="1044" spans="12:14" x14ac:dyDescent="0.25">
      <c r="L1044" s="54"/>
      <c r="M1044" s="54"/>
      <c r="N1044" s="54"/>
    </row>
    <row r="1045" spans="12:14" x14ac:dyDescent="0.25">
      <c r="L1045" s="54"/>
      <c r="M1045" s="54"/>
      <c r="N1045" s="54"/>
    </row>
    <row r="1046" spans="12:14" x14ac:dyDescent="0.25">
      <c r="L1046" s="54"/>
      <c r="M1046" s="54"/>
      <c r="N1046" s="54"/>
    </row>
    <row r="1047" spans="12:14" x14ac:dyDescent="0.25">
      <c r="L1047" s="54"/>
      <c r="M1047" s="54"/>
      <c r="N1047" s="54"/>
    </row>
    <row r="1048" spans="12:14" x14ac:dyDescent="0.25">
      <c r="L1048" s="54"/>
      <c r="M1048" s="54"/>
      <c r="N1048" s="54"/>
    </row>
    <row r="1049" spans="12:14" x14ac:dyDescent="0.25">
      <c r="L1049" s="54"/>
      <c r="M1049" s="54"/>
      <c r="N1049" s="54"/>
    </row>
    <row r="1050" spans="12:14" x14ac:dyDescent="0.25">
      <c r="L1050" s="54"/>
      <c r="M1050" s="54"/>
      <c r="N1050" s="54"/>
    </row>
    <row r="1051" spans="12:14" x14ac:dyDescent="0.25">
      <c r="L1051" s="54"/>
      <c r="M1051" s="54"/>
      <c r="N1051" s="54"/>
    </row>
    <row r="1052" spans="12:14" x14ac:dyDescent="0.25">
      <c r="L1052" s="54"/>
      <c r="M1052" s="54"/>
      <c r="N1052" s="54"/>
    </row>
    <row r="1053" spans="12:14" x14ac:dyDescent="0.25">
      <c r="L1053" s="54"/>
      <c r="M1053" s="54"/>
      <c r="N1053" s="54"/>
    </row>
    <row r="1054" spans="12:14" x14ac:dyDescent="0.25">
      <c r="L1054" s="54"/>
      <c r="M1054" s="54"/>
      <c r="N1054" s="54"/>
    </row>
    <row r="1055" spans="12:14" x14ac:dyDescent="0.25">
      <c r="L1055" s="54"/>
      <c r="M1055" s="54"/>
      <c r="N1055" s="54"/>
    </row>
    <row r="1056" spans="12:14" x14ac:dyDescent="0.25">
      <c r="L1056" s="54"/>
      <c r="M1056" s="54"/>
      <c r="N1056" s="54"/>
    </row>
    <row r="1057" spans="12:14" x14ac:dyDescent="0.25">
      <c r="L1057" s="54"/>
      <c r="M1057" s="54"/>
      <c r="N1057" s="54"/>
    </row>
    <row r="1058" spans="12:14" x14ac:dyDescent="0.25">
      <c r="L1058" s="54"/>
      <c r="M1058" s="54"/>
      <c r="N1058" s="54"/>
    </row>
    <row r="1059" spans="12:14" x14ac:dyDescent="0.25">
      <c r="L1059" s="54"/>
      <c r="M1059" s="54"/>
      <c r="N1059" s="54"/>
    </row>
    <row r="1060" spans="12:14" x14ac:dyDescent="0.25">
      <c r="L1060" s="54"/>
      <c r="M1060" s="54"/>
      <c r="N1060" s="54"/>
    </row>
    <row r="1061" spans="12:14" x14ac:dyDescent="0.25">
      <c r="L1061" s="54"/>
      <c r="M1061" s="54"/>
      <c r="N1061" s="54"/>
    </row>
    <row r="1062" spans="12:14" x14ac:dyDescent="0.25">
      <c r="L1062" s="54"/>
      <c r="M1062" s="54"/>
      <c r="N1062" s="54"/>
    </row>
    <row r="1063" spans="12:14" x14ac:dyDescent="0.25">
      <c r="L1063" s="54"/>
      <c r="M1063" s="54"/>
      <c r="N1063" s="54"/>
    </row>
    <row r="1064" spans="12:14" x14ac:dyDescent="0.25">
      <c r="L1064" s="54"/>
      <c r="M1064" s="54"/>
      <c r="N1064" s="54"/>
    </row>
    <row r="1065" spans="12:14" x14ac:dyDescent="0.25">
      <c r="L1065" s="54"/>
      <c r="M1065" s="54"/>
      <c r="N1065" s="54"/>
    </row>
    <row r="1066" spans="12:14" x14ac:dyDescent="0.25">
      <c r="L1066" s="54"/>
      <c r="M1066" s="54"/>
      <c r="N1066" s="54"/>
    </row>
    <row r="1067" spans="12:14" x14ac:dyDescent="0.25">
      <c r="L1067" s="54"/>
      <c r="M1067" s="54"/>
      <c r="N1067" s="54"/>
    </row>
    <row r="1068" spans="12:14" x14ac:dyDescent="0.25">
      <c r="L1068" s="54"/>
      <c r="M1068" s="54"/>
      <c r="N1068" s="54"/>
    </row>
    <row r="1069" spans="12:14" x14ac:dyDescent="0.25">
      <c r="L1069" s="54"/>
      <c r="M1069" s="54"/>
      <c r="N1069" s="54"/>
    </row>
    <row r="1070" spans="12:14" x14ac:dyDescent="0.25">
      <c r="L1070" s="54"/>
      <c r="M1070" s="54"/>
      <c r="N1070" s="54"/>
    </row>
    <row r="1071" spans="12:14" x14ac:dyDescent="0.25">
      <c r="L1071" s="54"/>
      <c r="M1071" s="54"/>
      <c r="N1071" s="54"/>
    </row>
    <row r="1072" spans="12:14" x14ac:dyDescent="0.25">
      <c r="L1072" s="54"/>
      <c r="M1072" s="54"/>
      <c r="N1072" s="54"/>
    </row>
    <row r="1073" spans="12:14" x14ac:dyDescent="0.25">
      <c r="L1073" s="54"/>
      <c r="M1073" s="54"/>
      <c r="N1073" s="54"/>
    </row>
    <row r="1074" spans="12:14" x14ac:dyDescent="0.25">
      <c r="L1074" s="54"/>
      <c r="M1074" s="54"/>
      <c r="N1074" s="54"/>
    </row>
    <row r="1075" spans="12:14" x14ac:dyDescent="0.25">
      <c r="L1075" s="54"/>
      <c r="M1075" s="54"/>
      <c r="N1075" s="54"/>
    </row>
    <row r="1076" spans="12:14" x14ac:dyDescent="0.25">
      <c r="L1076" s="54"/>
      <c r="M1076" s="54"/>
      <c r="N1076" s="54"/>
    </row>
    <row r="1077" spans="12:14" x14ac:dyDescent="0.25">
      <c r="L1077" s="54"/>
      <c r="M1077" s="54"/>
      <c r="N1077" s="54"/>
    </row>
    <row r="1078" spans="12:14" x14ac:dyDescent="0.25">
      <c r="L1078" s="54"/>
      <c r="M1078" s="54"/>
      <c r="N1078" s="54"/>
    </row>
    <row r="1079" spans="12:14" x14ac:dyDescent="0.25">
      <c r="L1079" s="54"/>
      <c r="M1079" s="54"/>
      <c r="N1079" s="54"/>
    </row>
    <row r="1080" spans="12:14" x14ac:dyDescent="0.25">
      <c r="L1080" s="54"/>
      <c r="M1080" s="54"/>
      <c r="N1080" s="54"/>
    </row>
    <row r="1081" spans="12:14" x14ac:dyDescent="0.25">
      <c r="L1081" s="54"/>
      <c r="M1081" s="54"/>
      <c r="N1081" s="54"/>
    </row>
    <row r="1082" spans="12:14" x14ac:dyDescent="0.25">
      <c r="L1082" s="54"/>
      <c r="M1082" s="54"/>
      <c r="N1082" s="54"/>
    </row>
    <row r="1083" spans="12:14" x14ac:dyDescent="0.25">
      <c r="L1083" s="54"/>
      <c r="M1083" s="54"/>
      <c r="N1083" s="54"/>
    </row>
    <row r="1084" spans="12:14" x14ac:dyDescent="0.25">
      <c r="L1084" s="54"/>
      <c r="M1084" s="54"/>
      <c r="N1084" s="54"/>
    </row>
    <row r="1085" spans="12:14" x14ac:dyDescent="0.25">
      <c r="L1085" s="54"/>
      <c r="M1085" s="54"/>
      <c r="N1085" s="54"/>
    </row>
    <row r="1086" spans="12:14" x14ac:dyDescent="0.25">
      <c r="L1086" s="54"/>
      <c r="M1086" s="54"/>
      <c r="N1086" s="54"/>
    </row>
    <row r="1087" spans="12:14" x14ac:dyDescent="0.25">
      <c r="L1087" s="54"/>
      <c r="M1087" s="54"/>
      <c r="N1087" s="54"/>
    </row>
    <row r="1088" spans="12:14" x14ac:dyDescent="0.25">
      <c r="L1088" s="54"/>
      <c r="M1088" s="54"/>
      <c r="N1088" s="54"/>
    </row>
    <row r="1089" spans="12:14" x14ac:dyDescent="0.25">
      <c r="L1089" s="54"/>
      <c r="M1089" s="54"/>
      <c r="N1089" s="54"/>
    </row>
    <row r="1090" spans="12:14" x14ac:dyDescent="0.25">
      <c r="L1090" s="54"/>
      <c r="M1090" s="54"/>
      <c r="N1090" s="54"/>
    </row>
    <row r="1091" spans="12:14" x14ac:dyDescent="0.25">
      <c r="L1091" s="54"/>
      <c r="M1091" s="54"/>
      <c r="N1091" s="54"/>
    </row>
    <row r="1092" spans="12:14" x14ac:dyDescent="0.25">
      <c r="L1092" s="54"/>
      <c r="M1092" s="54"/>
      <c r="N1092" s="54"/>
    </row>
    <row r="1093" spans="12:14" x14ac:dyDescent="0.25">
      <c r="L1093" s="54"/>
      <c r="M1093" s="54"/>
      <c r="N1093" s="54"/>
    </row>
    <row r="1094" spans="12:14" x14ac:dyDescent="0.25">
      <c r="L1094" s="54"/>
      <c r="M1094" s="54"/>
      <c r="N1094" s="54"/>
    </row>
    <row r="1095" spans="12:14" x14ac:dyDescent="0.25">
      <c r="L1095" s="54"/>
      <c r="M1095" s="54"/>
      <c r="N1095" s="54"/>
    </row>
    <row r="1096" spans="12:14" x14ac:dyDescent="0.25">
      <c r="L1096" s="54"/>
      <c r="M1096" s="54"/>
      <c r="N1096" s="54"/>
    </row>
    <row r="1097" spans="12:14" x14ac:dyDescent="0.25">
      <c r="L1097" s="54"/>
      <c r="M1097" s="54"/>
      <c r="N1097" s="54"/>
    </row>
    <row r="1098" spans="12:14" x14ac:dyDescent="0.25">
      <c r="L1098" s="54"/>
      <c r="M1098" s="54"/>
      <c r="N1098" s="54"/>
    </row>
    <row r="1099" spans="12:14" x14ac:dyDescent="0.25">
      <c r="L1099" s="54"/>
      <c r="M1099" s="54"/>
      <c r="N1099" s="54"/>
    </row>
    <row r="1100" spans="12:14" x14ac:dyDescent="0.25">
      <c r="L1100" s="54"/>
      <c r="M1100" s="54"/>
      <c r="N1100" s="54"/>
    </row>
    <row r="1101" spans="12:14" x14ac:dyDescent="0.25">
      <c r="L1101" s="54"/>
      <c r="M1101" s="54"/>
      <c r="N1101" s="54"/>
    </row>
    <row r="1102" spans="12:14" x14ac:dyDescent="0.25">
      <c r="L1102" s="54"/>
      <c r="M1102" s="54"/>
      <c r="N1102" s="54"/>
    </row>
    <row r="1103" spans="12:14" x14ac:dyDescent="0.25">
      <c r="L1103" s="54"/>
      <c r="M1103" s="54"/>
      <c r="N1103" s="54"/>
    </row>
    <row r="1104" spans="12:14" x14ac:dyDescent="0.25">
      <c r="L1104" s="54"/>
      <c r="M1104" s="54"/>
      <c r="N1104" s="54"/>
    </row>
    <row r="1105" spans="12:14" x14ac:dyDescent="0.25">
      <c r="L1105" s="54"/>
      <c r="M1105" s="54"/>
      <c r="N1105" s="54"/>
    </row>
    <row r="1106" spans="12:14" x14ac:dyDescent="0.25">
      <c r="L1106" s="54"/>
      <c r="M1106" s="54"/>
      <c r="N1106" s="54"/>
    </row>
    <row r="1107" spans="12:14" x14ac:dyDescent="0.25">
      <c r="L1107" s="54"/>
      <c r="M1107" s="54"/>
      <c r="N1107" s="54"/>
    </row>
    <row r="1108" spans="12:14" x14ac:dyDescent="0.25">
      <c r="L1108" s="54"/>
      <c r="M1108" s="54"/>
      <c r="N1108" s="54"/>
    </row>
    <row r="1109" spans="12:14" x14ac:dyDescent="0.25">
      <c r="L1109" s="54"/>
      <c r="M1109" s="54"/>
      <c r="N1109" s="54"/>
    </row>
    <row r="1110" spans="12:14" x14ac:dyDescent="0.25">
      <c r="L1110" s="54"/>
      <c r="M1110" s="54"/>
      <c r="N1110" s="54"/>
    </row>
    <row r="1111" spans="12:14" x14ac:dyDescent="0.25">
      <c r="L1111" s="54"/>
      <c r="M1111" s="54"/>
      <c r="N1111" s="54"/>
    </row>
    <row r="1112" spans="12:14" x14ac:dyDescent="0.25">
      <c r="L1112" s="54"/>
      <c r="M1112" s="54"/>
      <c r="N1112" s="54"/>
    </row>
    <row r="1113" spans="12:14" x14ac:dyDescent="0.25">
      <c r="L1113" s="54"/>
      <c r="M1113" s="54"/>
      <c r="N1113" s="54"/>
    </row>
    <row r="1114" spans="12:14" x14ac:dyDescent="0.25">
      <c r="L1114" s="54"/>
      <c r="M1114" s="54"/>
      <c r="N1114" s="54"/>
    </row>
    <row r="1115" spans="12:14" x14ac:dyDescent="0.25">
      <c r="L1115" s="54"/>
      <c r="M1115" s="54"/>
      <c r="N1115" s="54"/>
    </row>
    <row r="1116" spans="12:14" x14ac:dyDescent="0.25">
      <c r="L1116" s="54"/>
      <c r="M1116" s="54"/>
      <c r="N1116" s="54"/>
    </row>
    <row r="1117" spans="12:14" x14ac:dyDescent="0.25">
      <c r="L1117" s="54"/>
      <c r="M1117" s="54"/>
      <c r="N1117" s="54"/>
    </row>
    <row r="1118" spans="12:14" x14ac:dyDescent="0.25">
      <c r="L1118" s="54"/>
      <c r="M1118" s="54"/>
      <c r="N1118" s="54"/>
    </row>
    <row r="1119" spans="12:14" x14ac:dyDescent="0.25">
      <c r="L1119" s="54"/>
      <c r="M1119" s="54"/>
      <c r="N1119" s="54"/>
    </row>
    <row r="1120" spans="12:14" x14ac:dyDescent="0.25">
      <c r="L1120" s="54"/>
      <c r="M1120" s="54"/>
      <c r="N1120" s="54"/>
    </row>
    <row r="1121" spans="12:14" x14ac:dyDescent="0.25">
      <c r="L1121" s="54"/>
      <c r="M1121" s="54"/>
      <c r="N1121" s="54"/>
    </row>
    <row r="1122" spans="12:14" x14ac:dyDescent="0.25">
      <c r="L1122" s="54"/>
      <c r="M1122" s="54"/>
      <c r="N1122" s="54"/>
    </row>
    <row r="1123" spans="12:14" x14ac:dyDescent="0.25">
      <c r="L1123" s="54"/>
      <c r="M1123" s="54"/>
      <c r="N1123" s="54"/>
    </row>
    <row r="1124" spans="12:14" x14ac:dyDescent="0.25">
      <c r="L1124" s="54"/>
      <c r="M1124" s="54"/>
      <c r="N1124" s="54"/>
    </row>
    <row r="1125" spans="12:14" x14ac:dyDescent="0.25">
      <c r="L1125" s="54"/>
      <c r="M1125" s="54"/>
      <c r="N1125" s="54"/>
    </row>
    <row r="1126" spans="12:14" x14ac:dyDescent="0.25">
      <c r="L1126" s="54"/>
      <c r="M1126" s="54"/>
      <c r="N1126" s="54"/>
    </row>
    <row r="1127" spans="12:14" x14ac:dyDescent="0.25">
      <c r="L1127" s="54"/>
      <c r="M1127" s="54"/>
      <c r="N1127" s="54"/>
    </row>
    <row r="1128" spans="12:14" x14ac:dyDescent="0.25">
      <c r="L1128" s="54"/>
      <c r="M1128" s="54"/>
      <c r="N1128" s="54"/>
    </row>
    <row r="1129" spans="12:14" x14ac:dyDescent="0.25">
      <c r="L1129" s="54"/>
      <c r="M1129" s="54"/>
      <c r="N1129" s="54"/>
    </row>
    <row r="1130" spans="12:14" x14ac:dyDescent="0.25">
      <c r="L1130" s="54"/>
      <c r="M1130" s="54"/>
      <c r="N1130" s="54"/>
    </row>
    <row r="1131" spans="12:14" x14ac:dyDescent="0.25">
      <c r="L1131" s="54"/>
      <c r="M1131" s="54"/>
      <c r="N1131" s="54"/>
    </row>
    <row r="1132" spans="12:14" x14ac:dyDescent="0.25">
      <c r="L1132" s="54"/>
      <c r="M1132" s="54"/>
      <c r="N1132" s="54"/>
    </row>
    <row r="1133" spans="12:14" x14ac:dyDescent="0.25">
      <c r="L1133" s="54"/>
      <c r="M1133" s="54"/>
      <c r="N1133" s="54"/>
    </row>
    <row r="1134" spans="12:14" x14ac:dyDescent="0.25">
      <c r="L1134" s="54"/>
      <c r="M1134" s="54"/>
      <c r="N1134" s="54"/>
    </row>
    <row r="1135" spans="12:14" x14ac:dyDescent="0.25">
      <c r="L1135" s="54"/>
      <c r="M1135" s="54"/>
      <c r="N1135" s="54"/>
    </row>
    <row r="1136" spans="12:14" x14ac:dyDescent="0.25">
      <c r="L1136" s="54"/>
      <c r="M1136" s="54"/>
      <c r="N1136" s="54"/>
    </row>
    <row r="1137" spans="12:14" x14ac:dyDescent="0.25">
      <c r="L1137" s="54"/>
      <c r="M1137" s="54"/>
      <c r="N1137" s="54"/>
    </row>
    <row r="1138" spans="12:14" x14ac:dyDescent="0.25">
      <c r="L1138" s="54"/>
      <c r="M1138" s="54"/>
      <c r="N1138" s="54"/>
    </row>
    <row r="1139" spans="12:14" x14ac:dyDescent="0.25">
      <c r="L1139" s="54"/>
      <c r="M1139" s="54"/>
      <c r="N1139" s="54"/>
    </row>
    <row r="1140" spans="12:14" x14ac:dyDescent="0.25">
      <c r="L1140" s="54"/>
      <c r="M1140" s="54"/>
      <c r="N1140" s="54"/>
    </row>
    <row r="1141" spans="12:14" x14ac:dyDescent="0.25">
      <c r="L1141" s="54"/>
      <c r="M1141" s="54"/>
      <c r="N1141" s="54"/>
    </row>
    <row r="1142" spans="12:14" x14ac:dyDescent="0.25">
      <c r="L1142" s="54"/>
      <c r="M1142" s="54"/>
      <c r="N1142" s="54"/>
    </row>
    <row r="1143" spans="12:14" x14ac:dyDescent="0.25">
      <c r="L1143" s="54"/>
      <c r="M1143" s="54"/>
      <c r="N1143" s="54"/>
    </row>
    <row r="1144" spans="12:14" x14ac:dyDescent="0.25">
      <c r="L1144" s="54"/>
      <c r="M1144" s="54"/>
      <c r="N1144" s="54"/>
    </row>
    <row r="1145" spans="12:14" x14ac:dyDescent="0.25">
      <c r="L1145" s="54"/>
      <c r="M1145" s="54"/>
      <c r="N1145" s="54"/>
    </row>
    <row r="1146" spans="12:14" x14ac:dyDescent="0.25">
      <c r="L1146" s="54"/>
      <c r="M1146" s="54"/>
      <c r="N1146" s="54"/>
    </row>
    <row r="1147" spans="12:14" x14ac:dyDescent="0.25">
      <c r="L1147" s="54"/>
      <c r="M1147" s="54"/>
      <c r="N1147" s="54"/>
    </row>
    <row r="1148" spans="12:14" x14ac:dyDescent="0.25">
      <c r="L1148" s="54"/>
      <c r="M1148" s="54"/>
      <c r="N1148" s="54"/>
    </row>
    <row r="1149" spans="12:14" x14ac:dyDescent="0.25">
      <c r="L1149" s="54"/>
      <c r="M1149" s="54"/>
      <c r="N1149" s="54"/>
    </row>
    <row r="1150" spans="12:14" x14ac:dyDescent="0.25">
      <c r="L1150" s="54"/>
      <c r="M1150" s="54"/>
      <c r="N1150" s="54"/>
    </row>
    <row r="1151" spans="12:14" x14ac:dyDescent="0.25">
      <c r="L1151" s="54"/>
      <c r="M1151" s="54"/>
      <c r="N1151" s="54"/>
    </row>
    <row r="1152" spans="12:14" x14ac:dyDescent="0.25">
      <c r="L1152" s="54"/>
      <c r="M1152" s="54"/>
      <c r="N1152" s="54"/>
    </row>
    <row r="1153" spans="12:14" x14ac:dyDescent="0.25">
      <c r="L1153" s="54"/>
      <c r="M1153" s="54"/>
      <c r="N1153" s="54"/>
    </row>
    <row r="1154" spans="12:14" x14ac:dyDescent="0.25">
      <c r="L1154" s="54"/>
      <c r="M1154" s="54"/>
      <c r="N1154" s="54"/>
    </row>
    <row r="1155" spans="12:14" x14ac:dyDescent="0.25">
      <c r="L1155" s="54"/>
      <c r="M1155" s="54"/>
      <c r="N1155" s="54"/>
    </row>
    <row r="1156" spans="12:14" x14ac:dyDescent="0.25">
      <c r="L1156" s="54"/>
      <c r="M1156" s="54"/>
      <c r="N1156" s="54"/>
    </row>
    <row r="1157" spans="12:14" x14ac:dyDescent="0.25">
      <c r="L1157" s="54"/>
      <c r="M1157" s="54"/>
      <c r="N1157" s="54"/>
    </row>
    <row r="1158" spans="12:14" x14ac:dyDescent="0.25">
      <c r="L1158" s="54"/>
      <c r="M1158" s="54"/>
      <c r="N1158" s="54"/>
    </row>
    <row r="1159" spans="12:14" x14ac:dyDescent="0.25">
      <c r="L1159" s="54"/>
      <c r="M1159" s="54"/>
      <c r="N1159" s="54"/>
    </row>
    <row r="1160" spans="12:14" x14ac:dyDescent="0.25">
      <c r="L1160" s="54"/>
      <c r="M1160" s="54"/>
      <c r="N1160" s="54"/>
    </row>
    <row r="1161" spans="12:14" x14ac:dyDescent="0.25">
      <c r="L1161" s="54"/>
      <c r="M1161" s="54"/>
      <c r="N1161" s="54"/>
    </row>
    <row r="1162" spans="12:14" x14ac:dyDescent="0.25">
      <c r="L1162" s="54"/>
      <c r="M1162" s="54"/>
      <c r="N1162" s="54"/>
    </row>
    <row r="1163" spans="12:14" x14ac:dyDescent="0.25">
      <c r="L1163" s="54"/>
      <c r="M1163" s="54"/>
      <c r="N1163" s="54"/>
    </row>
    <row r="1164" spans="12:14" x14ac:dyDescent="0.25">
      <c r="L1164" s="54"/>
      <c r="M1164" s="54"/>
      <c r="N1164" s="54"/>
    </row>
    <row r="1165" spans="12:14" x14ac:dyDescent="0.25">
      <c r="L1165" s="54"/>
      <c r="M1165" s="54"/>
      <c r="N1165" s="54"/>
    </row>
    <row r="1166" spans="12:14" x14ac:dyDescent="0.25">
      <c r="L1166" s="54"/>
      <c r="M1166" s="54"/>
      <c r="N1166" s="54"/>
    </row>
    <row r="1167" spans="12:14" x14ac:dyDescent="0.25">
      <c r="L1167" s="54"/>
      <c r="M1167" s="54"/>
      <c r="N1167" s="54"/>
    </row>
    <row r="1168" spans="12:14" x14ac:dyDescent="0.25">
      <c r="L1168" s="54"/>
      <c r="M1168" s="54"/>
      <c r="N1168" s="54"/>
    </row>
    <row r="1169" spans="12:14" x14ac:dyDescent="0.25">
      <c r="L1169" s="54"/>
      <c r="M1169" s="54"/>
      <c r="N1169" s="54"/>
    </row>
    <row r="1170" spans="12:14" x14ac:dyDescent="0.25">
      <c r="L1170" s="54"/>
      <c r="M1170" s="54"/>
      <c r="N1170" s="54"/>
    </row>
    <row r="1171" spans="12:14" x14ac:dyDescent="0.25">
      <c r="L1171" s="54"/>
      <c r="M1171" s="54"/>
      <c r="N1171" s="54"/>
    </row>
    <row r="1172" spans="12:14" x14ac:dyDescent="0.25">
      <c r="L1172" s="54"/>
      <c r="M1172" s="54"/>
      <c r="N1172" s="54"/>
    </row>
    <row r="1173" spans="12:14" x14ac:dyDescent="0.25">
      <c r="L1173" s="54"/>
      <c r="M1173" s="54"/>
      <c r="N1173" s="54"/>
    </row>
    <row r="1174" spans="12:14" x14ac:dyDescent="0.25">
      <c r="L1174" s="54"/>
      <c r="M1174" s="54"/>
      <c r="N1174" s="54"/>
    </row>
  </sheetData>
  <sheetProtection algorithmName="SHA-512" hashValue="hrdG/sy3SOMEEh4+LDs35dKcGRkdGz4Sv4GavFiqy//bJNVjY6zq5sBWeAUlEgEAtT9AR5wwu1ZEzGWK3x8MxQ==" saltValue="Q3nb4jD7W+xljgAU/k5NoQ==" spinCount="100000" sheet="1" objects="1" scenarios="1"/>
  <mergeCells count="2">
    <mergeCell ref="G4:H4"/>
    <mergeCell ref="D4:F4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Local Minister Worksheet</vt:lpstr>
      <vt:lpstr>Proof - FV of Annual Contribs</vt:lpstr>
      <vt:lpstr>Proof - FV of Bal</vt:lpstr>
      <vt:lpstr>Proof - Distrib Rate %</vt:lpstr>
      <vt:lpstr>Lists</vt:lpstr>
      <vt:lpstr>'Local Minister Worksheet'!Print_Area</vt:lpstr>
      <vt:lpstr>'Proof - Distrib Rate %'!Print_Area</vt:lpstr>
      <vt:lpstr>'Proof - FV of Annual Contribs'!Print_Area</vt:lpstr>
      <vt:lpstr>'Proof - FV of Bal'!Print_Area</vt:lpstr>
      <vt:lpstr>'Proof - Distrib Rate %'!Print_Titles</vt:lpstr>
      <vt:lpstr>'Proof - FV of Annual Contribs'!Print_Titles</vt:lpstr>
      <vt:lpstr>'Proof - FV of Bal'!Print_Titles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Gilmore</dc:creator>
  <cp:lastModifiedBy>Kevin Gilmore</cp:lastModifiedBy>
  <cp:lastPrinted>2024-09-12T16:50:48Z</cp:lastPrinted>
  <dcterms:created xsi:type="dcterms:W3CDTF">2024-08-19T19:04:56Z</dcterms:created>
  <dcterms:modified xsi:type="dcterms:W3CDTF">2024-09-17T13:47:31Z</dcterms:modified>
</cp:coreProperties>
</file>